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2年度\新結果表示\"/>
    </mc:Choice>
  </mc:AlternateContent>
  <xr:revisionPtr revIDLastSave="0" documentId="13_ncr:1_{2DE134F5-D38A-409E-9659-85A086527A7D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H22概況調査" sheetId="5" r:id="rId1"/>
    <sheet name="H22汚染井戸周辺地区調査" sheetId="7" r:id="rId2"/>
    <sheet name="H22継続監視調査" sheetId="8" r:id="rId3"/>
  </sheets>
  <definedNames>
    <definedName name="_xlnm.Print_Area" localSheetId="0">H22概況調査!$A$1:$EK$42</definedName>
    <definedName name="_xlnm.Print_Area" localSheetId="2">H22継続監視調査!$A$1:$AK$132</definedName>
    <definedName name="_xlnm.Print_Titles" localSheetId="0">H22概況調査!$B:$D</definedName>
    <definedName name="_xlnm.Print_Titles" localSheetId="2">H22継続監視調査!$1:$4</definedName>
    <definedName name="範囲B40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AI127" i="8" l="1"/>
  <c r="AG127" i="8"/>
  <c r="AA127" i="8"/>
  <c r="Y127" i="8"/>
  <c r="W127" i="8"/>
  <c r="U127" i="8"/>
  <c r="O127" i="8"/>
  <c r="M127" i="8"/>
  <c r="K127" i="8"/>
  <c r="I127" i="8"/>
  <c r="G127" i="8"/>
  <c r="E127" i="8"/>
  <c r="C127" i="8"/>
  <c r="AL126" i="8"/>
  <c r="AH126" i="8"/>
  <c r="AF126" i="8"/>
  <c r="AD126" i="8"/>
  <c r="AB126" i="8"/>
  <c r="Z126" i="8"/>
  <c r="X126" i="8"/>
  <c r="V126" i="8"/>
  <c r="T126" i="8"/>
  <c r="R126" i="8"/>
  <c r="P126" i="8"/>
  <c r="N126" i="8"/>
  <c r="L126" i="8"/>
  <c r="J126" i="8"/>
  <c r="H126" i="8"/>
  <c r="F126" i="8"/>
  <c r="D126" i="8"/>
  <c r="AI125" i="8"/>
  <c r="AG125" i="8"/>
  <c r="AG126" i="8" s="1"/>
  <c r="AE125" i="8"/>
  <c r="AE126" i="8" s="1"/>
  <c r="AC125" i="8"/>
  <c r="AC126" i="8" s="1"/>
  <c r="AA125" i="8"/>
  <c r="AA126" i="8" s="1"/>
  <c r="Y125" i="8"/>
  <c r="Y126" i="8" s="1"/>
  <c r="W125" i="8"/>
  <c r="W126" i="8" s="1"/>
  <c r="U125" i="8"/>
  <c r="U126" i="8" s="1"/>
  <c r="S125" i="8"/>
  <c r="S126" i="8" s="1"/>
  <c r="Q125" i="8"/>
  <c r="Q126" i="8" s="1"/>
  <c r="O125" i="8"/>
  <c r="O126" i="8" s="1"/>
  <c r="M125" i="8"/>
  <c r="M126" i="8" s="1"/>
  <c r="K125" i="8"/>
  <c r="K126" i="8" s="1"/>
  <c r="I125" i="8"/>
  <c r="I126" i="8" s="1"/>
  <c r="G125" i="8"/>
  <c r="G126" i="8" s="1"/>
  <c r="E125" i="8"/>
  <c r="E126" i="8" s="1"/>
  <c r="C125" i="8"/>
  <c r="C126" i="8" s="1"/>
  <c r="AL127" i="8"/>
  <c r="AL125" i="8" s="1"/>
  <c r="EN26" i="5" l="1"/>
  <c r="EF40" i="5"/>
  <c r="EH13" i="5"/>
  <c r="EH20" i="5"/>
  <c r="EF35" i="5"/>
  <c r="EG35" i="5" s="1"/>
  <c r="EF33" i="5"/>
  <c r="EG33" i="5" s="1"/>
  <c r="EF32" i="5"/>
  <c r="EH37" i="5"/>
  <c r="EF37" i="5"/>
  <c r="EH36" i="5"/>
  <c r="EF36" i="5"/>
  <c r="EG36" i="5" s="1"/>
  <c r="EH35" i="5"/>
  <c r="EH34" i="5"/>
  <c r="EF34" i="5"/>
  <c r="EG34" i="5" s="1"/>
  <c r="EH33" i="5"/>
  <c r="EH32" i="5"/>
  <c r="EG32" i="5"/>
  <c r="EH31" i="5"/>
  <c r="EF31" i="5"/>
  <c r="EG31" i="5" s="1"/>
  <c r="EH30" i="5"/>
  <c r="EF30" i="5"/>
  <c r="EN30" i="5" s="1"/>
  <c r="EH29" i="5"/>
  <c r="EF29" i="5"/>
  <c r="EH28" i="5"/>
  <c r="EF28" i="5"/>
  <c r="EG28" i="5" s="1"/>
  <c r="EH27" i="5"/>
  <c r="EF27" i="5"/>
  <c r="EG27" i="5"/>
  <c r="EH26" i="5"/>
  <c r="EF26" i="5"/>
  <c r="EG26" i="5" s="1"/>
  <c r="EH25" i="5"/>
  <c r="EF25" i="5"/>
  <c r="EH24" i="5"/>
  <c r="EF24" i="5"/>
  <c r="EG24" i="5" s="1"/>
  <c r="EH23" i="5"/>
  <c r="EF23" i="5"/>
  <c r="EG23" i="5" s="1"/>
  <c r="EH22" i="5"/>
  <c r="EF22" i="5"/>
  <c r="EN22" i="5" s="1"/>
  <c r="EH21" i="5"/>
  <c r="EF21" i="5"/>
  <c r="EF20" i="5"/>
  <c r="EG20" i="5" s="1"/>
  <c r="EH19" i="5"/>
  <c r="EF19" i="5"/>
  <c r="EG19" i="5"/>
  <c r="EH18" i="5"/>
  <c r="EF18" i="5"/>
  <c r="EG18" i="5" s="1"/>
  <c r="EH17" i="5"/>
  <c r="EF17" i="5"/>
  <c r="EH16" i="5"/>
  <c r="EF16" i="5"/>
  <c r="EG16" i="5" s="1"/>
  <c r="EH15" i="5"/>
  <c r="EF15" i="5"/>
  <c r="EG15" i="5" s="1"/>
  <c r="EH14" i="5"/>
  <c r="EF14" i="5"/>
  <c r="EG14" i="5" s="1"/>
  <c r="EF13" i="5"/>
  <c r="EG13" i="5" s="1"/>
  <c r="EH40" i="5"/>
  <c r="EG40" i="5"/>
  <c r="EH39" i="5"/>
  <c r="EF39" i="5"/>
  <c r="EG39" i="5" s="1"/>
  <c r="EH38" i="5"/>
  <c r="EF38" i="5"/>
  <c r="EN38" i="5" s="1"/>
  <c r="EG38" i="5"/>
  <c r="EH12" i="5"/>
  <c r="EF12" i="5"/>
  <c r="EG12" i="5" s="1"/>
  <c r="EF11" i="5"/>
  <c r="EH10" i="5"/>
  <c r="EF10" i="5"/>
  <c r="EN10" i="5" s="1"/>
  <c r="EH9" i="5"/>
  <c r="EF9" i="5"/>
  <c r="EH8" i="5"/>
  <c r="EF8" i="5"/>
  <c r="EG8" i="5" s="1"/>
  <c r="EH7" i="5"/>
  <c r="EF7" i="5"/>
  <c r="EG7" i="5" s="1"/>
  <c r="EH6" i="5"/>
  <c r="EF6" i="5"/>
  <c r="EG6" i="5" s="1"/>
  <c r="EH5" i="5"/>
  <c r="EF5" i="5"/>
  <c r="EG10" i="5" l="1"/>
  <c r="EG22" i="5"/>
  <c r="EG30" i="5"/>
  <c r="EN6" i="5"/>
  <c r="EM6" i="5" s="1"/>
  <c r="EO6" i="5" s="1"/>
  <c r="EN14" i="5"/>
  <c r="EN18" i="5"/>
  <c r="EN7" i="5"/>
  <c r="EM7" i="5" s="1"/>
  <c r="EN11" i="5"/>
  <c r="EN15" i="5"/>
  <c r="EN19" i="5"/>
  <c r="EN23" i="5"/>
  <c r="EM23" i="5" s="1"/>
  <c r="EN27" i="5"/>
  <c r="EN31" i="5"/>
  <c r="EM31" i="5" s="1"/>
  <c r="EN35" i="5"/>
  <c r="EM35" i="5" s="1"/>
  <c r="EN39" i="5"/>
  <c r="EM39" i="5" s="1"/>
  <c r="EG5" i="5"/>
  <c r="EG9" i="5"/>
  <c r="EG21" i="5"/>
  <c r="EG25" i="5"/>
  <c r="EG29" i="5"/>
  <c r="EN8" i="5"/>
  <c r="EM8" i="5" s="1"/>
  <c r="EN12" i="5"/>
  <c r="EM12" i="5" s="1"/>
  <c r="EN16" i="5"/>
  <c r="EM16" i="5" s="1"/>
  <c r="EN20" i="5"/>
  <c r="EN24" i="5"/>
  <c r="EM24" i="5" s="1"/>
  <c r="EN28" i="5"/>
  <c r="EN32" i="5"/>
  <c r="EN36" i="5"/>
  <c r="EN5" i="5"/>
  <c r="EM5" i="5" s="1"/>
  <c r="EN34" i="5"/>
  <c r="EM34" i="5" s="1"/>
  <c r="EM10" i="5"/>
  <c r="EO10" i="5" s="1"/>
  <c r="EM14" i="5"/>
  <c r="EO14" i="5" s="1"/>
  <c r="EM18" i="5"/>
  <c r="EO18" i="5" s="1"/>
  <c r="EM22" i="5"/>
  <c r="EO22" i="5" s="1"/>
  <c r="EM26" i="5"/>
  <c r="EO26" i="5" s="1"/>
  <c r="EM30" i="5"/>
  <c r="EO30" i="5" s="1"/>
  <c r="EM38" i="5"/>
  <c r="EO38" i="5" s="1"/>
  <c r="EG17" i="5"/>
  <c r="EG37" i="5"/>
  <c r="EN9" i="5"/>
  <c r="EN13" i="5"/>
  <c r="EN17" i="5"/>
  <c r="EN21" i="5"/>
  <c r="EM21" i="5" s="1"/>
  <c r="EN25" i="5"/>
  <c r="EN29" i="5"/>
  <c r="EM29" i="5" s="1"/>
  <c r="EN33" i="5"/>
  <c r="EM33" i="5" s="1"/>
  <c r="EN37" i="5"/>
  <c r="EM37" i="5" s="1"/>
  <c r="EM17" i="5" l="1"/>
  <c r="EO17" i="5" s="1"/>
  <c r="EO29" i="5"/>
  <c r="EO12" i="5"/>
  <c r="EM15" i="5"/>
  <c r="EO15" i="5" s="1"/>
  <c r="EM27" i="5"/>
  <c r="EO27" i="5" s="1"/>
  <c r="EO34" i="5"/>
  <c r="EO5" i="5"/>
  <c r="EO24" i="5"/>
  <c r="EO8" i="5"/>
  <c r="EO39" i="5"/>
  <c r="EO23" i="5"/>
  <c r="EO7" i="5"/>
  <c r="EM13" i="5"/>
  <c r="EO13" i="5" s="1"/>
  <c r="EM32" i="5"/>
  <c r="EO32" i="5" s="1"/>
  <c r="EO33" i="5"/>
  <c r="EO16" i="5"/>
  <c r="EO31" i="5"/>
  <c r="EO37" i="5"/>
  <c r="EO21" i="5"/>
  <c r="EM28" i="5"/>
  <c r="EO28" i="5" s="1"/>
  <c r="EO35" i="5"/>
  <c r="EM9" i="5"/>
  <c r="EO9" i="5" s="1"/>
  <c r="EM11" i="5"/>
  <c r="EO11" i="5" s="1"/>
  <c r="EM36" i="5"/>
  <c r="EO36" i="5" s="1"/>
  <c r="EM19" i="5"/>
  <c r="EO19" i="5" s="1"/>
  <c r="EM20" i="5"/>
  <c r="EO20" i="5" s="1"/>
  <c r="EM25" i="5"/>
  <c r="EO25" i="5" s="1"/>
</calcChain>
</file>

<file path=xl/sharedStrings.xml><?xml version="1.0" encoding="utf-8"?>
<sst xmlns="http://schemas.openxmlformats.org/spreadsheetml/2006/main" count="4239" uniqueCount="257">
  <si>
    <t>カドミウム</t>
  </si>
  <si>
    <t>－</t>
  </si>
  <si>
    <t>セレン</t>
  </si>
  <si>
    <t>全
シアン</t>
    <rPh sb="0" eb="1">
      <t>ゼン</t>
    </rPh>
    <phoneticPr fontId="4"/>
  </si>
  <si>
    <t>鉛</t>
    <rPh sb="0" eb="1">
      <t>ナマリ</t>
    </rPh>
    <phoneticPr fontId="4"/>
  </si>
  <si>
    <t>六価クロム</t>
    <rPh sb="0" eb="1">
      <t>ロク</t>
    </rPh>
    <rPh sb="1" eb="2">
      <t>アタイ</t>
    </rPh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</si>
  <si>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</si>
  <si>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</si>
  <si>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</si>
  <si>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ふっ素</t>
    <rPh sb="2" eb="3">
      <t>ソ</t>
    </rPh>
    <phoneticPr fontId="4"/>
  </si>
  <si>
    <t>ほう素</t>
    <rPh sb="2" eb="3">
      <t>ソ</t>
    </rPh>
    <phoneticPr fontId="4"/>
  </si>
  <si>
    <t>アルキル水銀</t>
    <rPh sb="4" eb="6">
      <t>スイギン</t>
    </rPh>
    <phoneticPr fontId="4"/>
  </si>
  <si>
    <t>最大濃度</t>
    <rPh sb="0" eb="2">
      <t>サイダイ</t>
    </rPh>
    <rPh sb="2" eb="4">
      <t>ノウド</t>
    </rPh>
    <phoneticPr fontId="4"/>
  </si>
  <si>
    <t>環境基準項目</t>
    <rPh sb="0" eb="2">
      <t>カンキョウ</t>
    </rPh>
    <rPh sb="2" eb="4">
      <t>キジュン</t>
    </rPh>
    <rPh sb="4" eb="6">
      <t>コウモク</t>
    </rPh>
    <phoneticPr fontId="4"/>
  </si>
  <si>
    <t>ダイオキシン類</t>
    <rPh sb="6" eb="7">
      <t>ルイ</t>
    </rPh>
    <phoneticPr fontId="4"/>
  </si>
  <si>
    <t>単位：mg／L（ダイオキシン類を除く）、pg-TEQ／L（ダイオキシン類）</t>
    <rPh sb="0" eb="2">
      <t>タンイ</t>
    </rPh>
    <rPh sb="14" eb="15">
      <t>ルイ</t>
    </rPh>
    <rPh sb="16" eb="17">
      <t>ノゾ</t>
    </rPh>
    <rPh sb="35" eb="36">
      <t>ルイ</t>
    </rPh>
    <phoneticPr fontId="4"/>
  </si>
  <si>
    <t>環境基準</t>
    <rPh sb="0" eb="2">
      <t>カンキョウ</t>
    </rPh>
    <rPh sb="2" eb="4">
      <t>キジュン</t>
    </rPh>
    <phoneticPr fontId="4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</si>
  <si>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4"/>
  </si>
  <si>
    <t>検出されないこと</t>
  </si>
  <si>
    <t>№</t>
  </si>
  <si>
    <t>鉛</t>
  </si>
  <si>
    <t>砒素</t>
  </si>
  <si>
    <t>　（単位：mg／L）</t>
    <rPh sb="2" eb="4">
      <t>タンイ</t>
    </rPh>
    <phoneticPr fontId="29"/>
  </si>
  <si>
    <t>ふっ素</t>
    <rPh sb="2" eb="3">
      <t>ソ</t>
    </rPh>
    <phoneticPr fontId="27"/>
  </si>
  <si>
    <t>項目別環境基準超過地点数</t>
    <rPh sb="0" eb="2">
      <t>コウモク</t>
    </rPh>
    <rPh sb="2" eb="3">
      <t>ベツ</t>
    </rPh>
    <rPh sb="3" eb="5">
      <t>カンキョウ</t>
    </rPh>
    <rPh sb="5" eb="7">
      <t>キジュン</t>
    </rPh>
    <rPh sb="7" eb="9">
      <t>チョウカ</t>
    </rPh>
    <rPh sb="9" eb="11">
      <t>チテン</t>
    </rPh>
    <rPh sb="11" eb="12">
      <t>スウ</t>
    </rPh>
    <phoneticPr fontId="4"/>
  </si>
  <si>
    <t>項目別測定地点数</t>
    <rPh sb="0" eb="2">
      <t>コウモク</t>
    </rPh>
    <rPh sb="2" eb="3">
      <t>ベツ</t>
    </rPh>
    <rPh sb="3" eb="5">
      <t>ソクテイ</t>
    </rPh>
    <rPh sb="5" eb="7">
      <t>チテン</t>
    </rPh>
    <rPh sb="7" eb="8">
      <t>カズ</t>
    </rPh>
    <phoneticPr fontId="27"/>
  </si>
  <si>
    <t>項目別最大濃度</t>
    <rPh sb="0" eb="2">
      <t>コウモク</t>
    </rPh>
    <rPh sb="2" eb="3">
      <t>ベツ</t>
    </rPh>
    <rPh sb="3" eb="5">
      <t>サイダイ</t>
    </rPh>
    <rPh sb="5" eb="7">
      <t>ノウド</t>
    </rPh>
    <phoneticPr fontId="4"/>
  </si>
  <si>
    <t>基準値超過地点</t>
    <rPh sb="0" eb="3">
      <t>キジュンチ</t>
    </rPh>
    <rPh sb="3" eb="5">
      <t>チョウカ</t>
    </rPh>
    <rPh sb="5" eb="7">
      <t>チテン</t>
    </rPh>
    <phoneticPr fontId="27"/>
  </si>
  <si>
    <t>注　網掛け部分は環境基準超過を示す。</t>
    <rPh sb="0" eb="1">
      <t>チュウ</t>
    </rPh>
    <rPh sb="2" eb="4">
      <t>アミカ</t>
    </rPh>
    <rPh sb="5" eb="7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</si>
  <si>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&lt;</t>
  </si>
  <si>
    <t/>
  </si>
  <si>
    <t>(mg/L)</t>
  </si>
  <si>
    <t>No.</t>
  </si>
  <si>
    <t>備考</t>
    <rPh sb="0" eb="2">
      <t>ビコウ</t>
    </rPh>
    <phoneticPr fontId="3"/>
  </si>
  <si>
    <t>環境基準</t>
    <rPh sb="0" eb="4">
      <t>カンキョウキジュン</t>
    </rPh>
    <phoneticPr fontId="3"/>
  </si>
  <si>
    <t>ほう素</t>
    <rPh sb="2" eb="3">
      <t>ソ</t>
    </rPh>
    <phoneticPr fontId="27"/>
  </si>
  <si>
    <t>&lt;</t>
    <phoneticPr fontId="27"/>
  </si>
  <si>
    <t>*</t>
    <phoneticPr fontId="27"/>
  </si>
  <si>
    <t>&lt;</t>
    <phoneticPr fontId="4"/>
  </si>
  <si>
    <t>※「網掛け部分」は環境基準超過を示す。</t>
    <rPh sb="2" eb="4">
      <t>アミカ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4"/>
  </si>
  <si>
    <r>
      <t xml:space="preserve">環境基準
</t>
    </r>
    <r>
      <rPr>
        <sz val="9"/>
        <rFont val="ＭＳ 明朝"/>
        <family val="1"/>
        <charset val="128"/>
      </rPr>
      <t>（括弧書きは指針値）</t>
    </r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4"/>
  </si>
  <si>
    <t>0.01以下</t>
    <rPh sb="4" eb="6">
      <t>イカ</t>
    </rPh>
    <phoneticPr fontId="27"/>
  </si>
  <si>
    <t>0.05以下</t>
    <rPh sb="4" eb="6">
      <t>イカ</t>
    </rPh>
    <phoneticPr fontId="27"/>
  </si>
  <si>
    <t>0.002以下</t>
    <rPh sb="5" eb="7">
      <t>イカ</t>
    </rPh>
    <phoneticPr fontId="27"/>
  </si>
  <si>
    <t>0.04以下</t>
    <rPh sb="4" eb="6">
      <t>イカ</t>
    </rPh>
    <phoneticPr fontId="27"/>
  </si>
  <si>
    <t>1以下</t>
    <rPh sb="1" eb="3">
      <t>イカ</t>
    </rPh>
    <phoneticPr fontId="27"/>
  </si>
  <si>
    <t>0.03以下</t>
    <rPh sb="4" eb="6">
      <t>イカ</t>
    </rPh>
    <phoneticPr fontId="27"/>
  </si>
  <si>
    <r>
      <t>1</t>
    </r>
    <r>
      <rPr>
        <sz val="11"/>
        <rFont val="ＭＳ 明朝"/>
        <family val="1"/>
        <charset val="128"/>
      </rPr>
      <t>0以下</t>
    </r>
    <rPh sb="2" eb="4">
      <t>イカ</t>
    </rPh>
    <phoneticPr fontId="27"/>
  </si>
  <si>
    <t>0.8以下</t>
    <rPh sb="3" eb="5">
      <t>イカ</t>
    </rPh>
    <phoneticPr fontId="27"/>
  </si>
  <si>
    <t>0.01 以下</t>
    <rPh sb="5" eb="7">
      <t>イカ</t>
    </rPh>
    <phoneticPr fontId="4"/>
  </si>
  <si>
    <t>1 以下</t>
    <rPh sb="2" eb="4">
      <t>イカ</t>
    </rPh>
    <phoneticPr fontId="4"/>
  </si>
  <si>
    <t>0.002 以下</t>
    <rPh sb="6" eb="8">
      <t>イカ</t>
    </rPh>
    <phoneticPr fontId="4"/>
  </si>
  <si>
    <t>塩化ビニルモノマー</t>
    <rPh sb="0" eb="2">
      <t>エンカ</t>
    </rPh>
    <phoneticPr fontId="4"/>
  </si>
  <si>
    <t>硝酸性窒素</t>
    <rPh sb="0" eb="3">
      <t>ショウサンセイ</t>
    </rPh>
    <rPh sb="3" eb="5">
      <t>チッソ</t>
    </rPh>
    <phoneticPr fontId="4"/>
  </si>
  <si>
    <t>亜硝酸性窒素</t>
  </si>
  <si>
    <t>項目
要監視</t>
    <rPh sb="3" eb="4">
      <t>ヨウ</t>
    </rPh>
    <rPh sb="4" eb="6">
      <t>カンシ</t>
    </rPh>
    <phoneticPr fontId="4"/>
  </si>
  <si>
    <t>全マンガン</t>
    <rPh sb="0" eb="1">
      <t>ゼン</t>
    </rPh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</si>
  <si>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</si>
  <si>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</si>
  <si>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</si>
  <si>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</si>
  <si>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ＰＣＢ</t>
    <phoneticPr fontId="4"/>
  </si>
  <si>
    <t>ジクロロメタン</t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</si>
  <si>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</si>
  <si>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</si>
  <si>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</si>
  <si>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1,1-ジクロロエチレン</t>
    <phoneticPr fontId="4"/>
  </si>
  <si>
    <r>
      <t>0.1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</si>
  <si>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</si>
  <si>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シス-1,2-ジクロロエチレン</t>
    <phoneticPr fontId="4"/>
  </si>
  <si>
    <t>－</t>
    <phoneticPr fontId="4"/>
  </si>
  <si>
    <t>トランス-1,2-ジクロロエチレン</t>
    <phoneticPr fontId="4"/>
  </si>
  <si>
    <t>1,1,1-トリクロロエタン</t>
    <phoneticPr fontId="4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</si>
  <si>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</si>
  <si>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1,1,2-トリクロロエタン</t>
    <phoneticPr fontId="4"/>
  </si>
  <si>
    <r>
      <t>0.006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</si>
  <si>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トリクロロエチレン</t>
    <phoneticPr fontId="4"/>
  </si>
  <si>
    <r>
      <t>0.03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</si>
  <si>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テトラクロロエチレン</t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</si>
  <si>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</si>
  <si>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1,3-ジクロロプロペン</t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</si>
  <si>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</si>
  <si>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チウラム</t>
    <phoneticPr fontId="4"/>
  </si>
  <si>
    <t>シマジン</t>
    <phoneticPr fontId="4"/>
  </si>
  <si>
    <r>
      <t>0.003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</si>
  <si>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チオベンカルブ</t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</si>
  <si>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</si>
  <si>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ベンゼン</t>
    <phoneticPr fontId="4"/>
  </si>
  <si>
    <r>
      <t>10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</si>
  <si>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－</t>
    <phoneticPr fontId="4"/>
  </si>
  <si>
    <r>
      <t>0.8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</si>
  <si>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1,4-ジオキサン</t>
    <phoneticPr fontId="4"/>
  </si>
  <si>
    <t>0.05 以下</t>
    <phoneticPr fontId="4"/>
  </si>
  <si>
    <t>エピクロロヒドリン</t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</si>
  <si>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0.0004 以下 </t>
    </r>
    <r>
      <rPr>
        <sz val="11"/>
        <rFont val="ＭＳ 明朝"/>
        <family val="1"/>
        <charset val="128"/>
      </rPr>
      <t>）</t>
    </r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</si>
  <si>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0.2 以下 </t>
    </r>
    <r>
      <rPr>
        <sz val="11"/>
        <rFont val="ＭＳ 明朝"/>
        <family val="1"/>
        <charset val="128"/>
      </rPr>
      <t>）</t>
    </r>
    <phoneticPr fontId="4"/>
  </si>
  <si>
    <t>ウラン</t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</si>
  <si>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0.002 以下 </t>
    </r>
    <r>
      <rPr>
        <sz val="11"/>
        <rFont val="ＭＳ 明朝"/>
        <family val="1"/>
        <charset val="128"/>
      </rPr>
      <t>）</t>
    </r>
    <phoneticPr fontId="4"/>
  </si>
  <si>
    <r>
      <t>1,2</t>
    </r>
    <r>
      <rPr>
        <sz val="11"/>
        <rFont val="ＭＳ 明朝"/>
        <family val="1"/>
        <charset val="128"/>
      </rPr>
      <t>-</t>
    </r>
    <r>
      <rPr>
        <sz val="11"/>
        <rFont val="ＭＳ 明朝"/>
        <family val="1"/>
        <charset val="128"/>
      </rPr>
      <t>ジクロロエタン</t>
    </r>
    <phoneticPr fontId="4"/>
  </si>
  <si>
    <t>&lt;</t>
    <phoneticPr fontId="4"/>
  </si>
  <si>
    <t>－</t>
    <phoneticPr fontId="4"/>
  </si>
  <si>
    <t>項目別
測定
地点数</t>
    <rPh sb="0" eb="2">
      <t>コウモク</t>
    </rPh>
    <rPh sb="2" eb="3">
      <t>ベツ</t>
    </rPh>
    <rPh sb="4" eb="6">
      <t>ソクテイ</t>
    </rPh>
    <rPh sb="7" eb="9">
      <t>チテン</t>
    </rPh>
    <rPh sb="9" eb="10">
      <t>カズ</t>
    </rPh>
    <phoneticPr fontId="4"/>
  </si>
  <si>
    <t>（**）ダイオキシン類は水質測定計画の対象項目ではないが、参考として測定結果を掲載した（詳細は、別途公表）。</t>
    <rPh sb="10" eb="11">
      <t>ルイ</t>
    </rPh>
    <phoneticPr fontId="4"/>
  </si>
  <si>
    <t>（*）定量下限値の異なるNo.43～45を除く地点の最大濃度。</t>
    <rPh sb="3" eb="5">
      <t>テイリョウ</t>
    </rPh>
    <rPh sb="5" eb="7">
      <t>カゲン</t>
    </rPh>
    <rPh sb="7" eb="8">
      <t>チ</t>
    </rPh>
    <rPh sb="9" eb="10">
      <t>コト</t>
    </rPh>
    <rPh sb="21" eb="22">
      <t>ノゾ</t>
    </rPh>
    <rPh sb="23" eb="25">
      <t>チテン</t>
    </rPh>
    <rPh sb="26" eb="28">
      <t>サイダイ</t>
    </rPh>
    <rPh sb="28" eb="30">
      <t>ノウド</t>
    </rPh>
    <phoneticPr fontId="4"/>
  </si>
  <si>
    <t>*</t>
  </si>
  <si>
    <t>全シアン</t>
    <phoneticPr fontId="27"/>
  </si>
  <si>
    <t>六価
クロム</t>
    <phoneticPr fontId="27"/>
  </si>
  <si>
    <t>四塩化
炭素</t>
    <phoneticPr fontId="27"/>
  </si>
  <si>
    <t>1,1－ジクロロエチレン</t>
    <phoneticPr fontId="27"/>
  </si>
  <si>
    <t>ｼｽ－1,2－ジクロロエチレン</t>
    <phoneticPr fontId="27"/>
  </si>
  <si>
    <t>ﾄﾗﾝｽ-1,2-ジクロロエチレン</t>
    <phoneticPr fontId="27"/>
  </si>
  <si>
    <t>1,1,1－トリクロロエタン</t>
    <phoneticPr fontId="27"/>
  </si>
  <si>
    <t>トリクロロエチレン</t>
    <phoneticPr fontId="27"/>
  </si>
  <si>
    <t>テトラクロロエチレン</t>
    <phoneticPr fontId="27"/>
  </si>
  <si>
    <t>硝酸性
窒素</t>
    <rPh sb="0" eb="2">
      <t>ショウサン</t>
    </rPh>
    <rPh sb="2" eb="3">
      <t>セイ</t>
    </rPh>
    <rPh sb="4" eb="6">
      <t>チッソ</t>
    </rPh>
    <phoneticPr fontId="29"/>
  </si>
  <si>
    <t>亜硝酸性
窒素</t>
    <rPh sb="0" eb="1">
      <t>ア</t>
    </rPh>
    <rPh sb="1" eb="3">
      <t>ショウサン</t>
    </rPh>
    <rPh sb="3" eb="4">
      <t>セイ</t>
    </rPh>
    <rPh sb="5" eb="7">
      <t>チッソ</t>
    </rPh>
    <phoneticPr fontId="29"/>
  </si>
  <si>
    <t>&lt;</t>
    <phoneticPr fontId="27"/>
  </si>
  <si>
    <t>－</t>
    <phoneticPr fontId="27"/>
  </si>
  <si>
    <t>&lt;</t>
    <phoneticPr fontId="27"/>
  </si>
  <si>
    <t>－</t>
    <phoneticPr fontId="27"/>
  </si>
  <si>
    <t>&lt;</t>
    <phoneticPr fontId="27"/>
  </si>
  <si>
    <t>　</t>
    <phoneticPr fontId="27"/>
  </si>
  <si>
    <t>―</t>
    <phoneticPr fontId="27"/>
  </si>
  <si>
    <t>―</t>
    <phoneticPr fontId="27"/>
  </si>
  <si>
    <r>
      <t>0.</t>
    </r>
    <r>
      <rPr>
        <sz val="11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以下</t>
    </r>
    <rPh sb="3" eb="5">
      <t>イカ</t>
    </rPh>
    <phoneticPr fontId="27"/>
  </si>
  <si>
    <t>―</t>
    <phoneticPr fontId="27"/>
  </si>
  <si>
    <t>&lt;</t>
    <phoneticPr fontId="27"/>
  </si>
  <si>
    <t>*</t>
    <phoneticPr fontId="27"/>
  </si>
  <si>
    <t>欠測</t>
    <rPh sb="0" eb="1">
      <t>カ</t>
    </rPh>
    <rPh sb="1" eb="2">
      <t>ハカリ</t>
    </rPh>
    <phoneticPr fontId="27"/>
  </si>
  <si>
    <t>欠測地点数</t>
    <rPh sb="0" eb="1">
      <t>カ</t>
    </rPh>
    <rPh sb="1" eb="3">
      <t>ソクチ</t>
    </rPh>
    <rPh sb="3" eb="5">
      <t>テンスウ</t>
    </rPh>
    <phoneticPr fontId="27"/>
  </si>
  <si>
    <t>調査地点数（欠測除く）</t>
    <rPh sb="0" eb="2">
      <t>チョウサ</t>
    </rPh>
    <rPh sb="2" eb="4">
      <t>チテン</t>
    </rPh>
    <rPh sb="4" eb="5">
      <t>スウ</t>
    </rPh>
    <rPh sb="6" eb="7">
      <t>カ</t>
    </rPh>
    <rPh sb="7" eb="8">
      <t>ハカリ</t>
    </rPh>
    <rPh sb="8" eb="9">
      <t>ノゾ</t>
    </rPh>
    <phoneticPr fontId="27"/>
  </si>
  <si>
    <t>環境基準超過地点数</t>
    <rPh sb="0" eb="2">
      <t>カンキョウ</t>
    </rPh>
    <rPh sb="2" eb="4">
      <t>キジュン</t>
    </rPh>
    <rPh sb="4" eb="6">
      <t>チョウカ</t>
    </rPh>
    <rPh sb="6" eb="8">
      <t>チテン</t>
    </rPh>
    <rPh sb="8" eb="9">
      <t>スウ</t>
    </rPh>
    <phoneticPr fontId="27"/>
  </si>
  <si>
    <r>
      <t>（注１）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つの値の合計値に対して環境基準が定められている。端数処理の関係で、計算が合わない場合がある。</t>
    </r>
    <rPh sb="1" eb="2">
      <t>チュウ</t>
    </rPh>
    <phoneticPr fontId="27"/>
  </si>
  <si>
    <r>
      <t>1,2－ジクロロエチレン</t>
    </r>
    <r>
      <rPr>
        <vertAlign val="superscript"/>
        <sz val="10"/>
        <rFont val="ＭＳ 明朝"/>
        <family val="1"/>
        <charset val="128"/>
      </rPr>
      <t>（注１）</t>
    </r>
    <rPh sb="13" eb="14">
      <t>チュウ</t>
    </rPh>
    <phoneticPr fontId="27"/>
  </si>
  <si>
    <r>
      <t>硝酸性窒素及び亜硝酸性窒素</t>
    </r>
    <r>
      <rPr>
        <vertAlign val="superscript"/>
        <sz val="10"/>
        <rFont val="ＭＳ 明朝"/>
        <family val="1"/>
        <charset val="128"/>
      </rPr>
      <t>（注１）</t>
    </r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rPh sb="14" eb="15">
      <t>チュウ</t>
    </rPh>
    <phoneticPr fontId="29"/>
  </si>
  <si>
    <r>
      <t>（注２）</t>
    </r>
    <r>
      <rPr>
        <sz val="9"/>
        <rFont val="ＭＳ 明朝"/>
        <family val="1"/>
        <charset val="128"/>
      </rPr>
      <t>　ポンプ故障、井戸枯れ等により欠測。</t>
    </r>
    <rPh sb="1" eb="2">
      <t>チュウ</t>
    </rPh>
    <rPh sb="8" eb="10">
      <t>コショウ</t>
    </rPh>
    <rPh sb="11" eb="13">
      <t>イド</t>
    </rPh>
    <rPh sb="13" eb="14">
      <t>ガ</t>
    </rPh>
    <rPh sb="15" eb="16">
      <t>トウ</t>
    </rPh>
    <rPh sb="19" eb="20">
      <t>ケツ</t>
    </rPh>
    <rPh sb="20" eb="21">
      <t>ソク</t>
    </rPh>
    <phoneticPr fontId="27"/>
  </si>
  <si>
    <r>
      <t>検出されないこと</t>
    </r>
    <r>
      <rPr>
        <vertAlign val="superscript"/>
        <sz val="9"/>
        <rFont val="ＭＳ 明朝"/>
        <family val="1"/>
        <charset val="128"/>
      </rPr>
      <t>(注３)</t>
    </r>
    <phoneticPr fontId="27"/>
  </si>
  <si>
    <r>
      <t>※欠測</t>
    </r>
    <r>
      <rPr>
        <vertAlign val="superscript"/>
        <sz val="11"/>
        <rFont val="ＭＳ 明朝"/>
        <family val="1"/>
        <charset val="128"/>
      </rPr>
      <t>（注２）</t>
    </r>
    <rPh sb="4" eb="5">
      <t>チュウ</t>
    </rPh>
    <phoneticPr fontId="27"/>
  </si>
  <si>
    <r>
      <t>H22</t>
    </r>
    <r>
      <rPr>
        <sz val="11"/>
        <rFont val="ＭＳ 明朝"/>
        <family val="1"/>
        <charset val="128"/>
      </rPr>
      <t>概況調査結果は、</t>
    </r>
    <r>
      <rPr>
        <sz val="11"/>
        <rFont val="Century"/>
        <family val="1"/>
      </rPr>
      <t>14mg/L</t>
    </r>
    <r>
      <rPr>
        <sz val="11"/>
        <rFont val="ＭＳ 明朝"/>
        <family val="1"/>
        <charset val="128"/>
      </rPr>
      <t>。</t>
    </r>
    <phoneticPr fontId="4"/>
  </si>
  <si>
    <r>
      <t>H22</t>
    </r>
    <r>
      <rPr>
        <sz val="11"/>
        <rFont val="ＭＳ 明朝"/>
        <family val="1"/>
        <charset val="128"/>
      </rPr>
      <t>概況調査結果は、</t>
    </r>
    <r>
      <rPr>
        <sz val="11"/>
        <rFont val="Century"/>
        <family val="1"/>
      </rPr>
      <t>11mg/L</t>
    </r>
    <r>
      <rPr>
        <sz val="11"/>
        <rFont val="ＭＳ 明朝"/>
        <family val="1"/>
        <charset val="128"/>
      </rPr>
      <t>。</t>
    </r>
    <phoneticPr fontId="4"/>
  </si>
  <si>
    <t>亜硝酸性窒素</t>
    <rPh sb="0" eb="4">
      <t>アショウサンセイ</t>
    </rPh>
    <rPh sb="4" eb="6">
      <t>チッソ</t>
    </rPh>
    <phoneticPr fontId="3"/>
  </si>
  <si>
    <t>硝酸性
窒素</t>
    <rPh sb="0" eb="3">
      <t>ショウサンセイ</t>
    </rPh>
    <rPh sb="4" eb="6">
      <t>チッソ</t>
    </rPh>
    <phoneticPr fontId="3"/>
  </si>
  <si>
    <t>&lt;0.002</t>
    <phoneticPr fontId="4"/>
  </si>
  <si>
    <t>10 以下</t>
    <rPh sb="3" eb="5">
      <t>イカ</t>
    </rPh>
    <phoneticPr fontId="4"/>
  </si>
  <si>
    <t>－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</si>
  <si>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3"/>
  </si>
  <si>
    <r>
      <t>硝酸性窒素及び亜硝酸性窒素</t>
    </r>
    <r>
      <rPr>
        <vertAlign val="superscript"/>
        <sz val="11"/>
        <rFont val="ＭＳ 明朝"/>
        <family val="1"/>
        <charset val="128"/>
      </rPr>
      <t>（注）</t>
    </r>
    <rPh sb="0" eb="3">
      <t>ショウサンセイ</t>
    </rPh>
    <rPh sb="3" eb="5">
      <t>チッソ</t>
    </rPh>
    <rPh sb="5" eb="6">
      <t>オヨ</t>
    </rPh>
    <rPh sb="14" eb="15">
      <t>チュウ</t>
    </rPh>
    <phoneticPr fontId="4"/>
  </si>
  <si>
    <r>
      <t>1,2-ジクロロエチレン</t>
    </r>
    <r>
      <rPr>
        <vertAlign val="superscript"/>
        <sz val="11"/>
        <rFont val="ＭＳ 明朝"/>
        <family val="1"/>
        <charset val="128"/>
      </rPr>
      <t>（注）</t>
    </r>
    <rPh sb="13" eb="14">
      <t>チュウ</t>
    </rPh>
    <phoneticPr fontId="4"/>
  </si>
  <si>
    <r>
      <t>（注）</t>
    </r>
    <r>
      <rPr>
        <sz val="9"/>
        <rFont val="ＭＳ 明朝"/>
        <family val="1"/>
        <charset val="128"/>
      </rPr>
      <t xml:space="preserve"> 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つの値の合計値に対して環境基準が定められている。</t>
    </r>
    <rPh sb="1" eb="2">
      <t>チュウ</t>
    </rPh>
    <phoneticPr fontId="27"/>
  </si>
  <si>
    <t>　　 端数処理の関係で、計算が合わない場合がある。</t>
    <phoneticPr fontId="27"/>
  </si>
  <si>
    <t>検出地点数</t>
    <rPh sb="0" eb="2">
      <t>ケンシュツ</t>
    </rPh>
    <rPh sb="2" eb="4">
      <t>チテン</t>
    </rPh>
    <rPh sb="4" eb="5">
      <t>スウ</t>
    </rPh>
    <phoneticPr fontId="4"/>
  </si>
  <si>
    <t>不検出地点数</t>
    <rPh sb="0" eb="1">
      <t>フ</t>
    </rPh>
    <rPh sb="1" eb="3">
      <t>ケンシュツ</t>
    </rPh>
    <rPh sb="3" eb="5">
      <t>チテン</t>
    </rPh>
    <rPh sb="5" eb="6">
      <t>スウ</t>
    </rPh>
    <phoneticPr fontId="4"/>
  </si>
  <si>
    <t>検出率</t>
    <rPh sb="0" eb="2">
      <t>ケンシュツ</t>
    </rPh>
    <rPh sb="2" eb="3">
      <t>リツ</t>
    </rPh>
    <phoneticPr fontId="4"/>
  </si>
  <si>
    <t>表１　平成２２年度概況調査 地点別測定結果</t>
    <rPh sb="0" eb="1">
      <t>ヒョウ</t>
    </rPh>
    <rPh sb="3" eb="5">
      <t>ヘイセイ</t>
    </rPh>
    <rPh sb="7" eb="9">
      <t>ネンド</t>
    </rPh>
    <rPh sb="9" eb="11">
      <t>ガイキョウ</t>
    </rPh>
    <rPh sb="11" eb="13">
      <t>チョウサ</t>
    </rPh>
    <rPh sb="14" eb="16">
      <t>チテン</t>
    </rPh>
    <rPh sb="16" eb="17">
      <t>ベツ</t>
    </rPh>
    <rPh sb="17" eb="19">
      <t>ソクテイ</t>
    </rPh>
    <rPh sb="19" eb="21">
      <t>ケッカ</t>
    </rPh>
    <phoneticPr fontId="4"/>
  </si>
  <si>
    <t>表２　平成２２年度汚染井戸周辺地区調査 地点別測定結果</t>
    <rPh sb="0" eb="1">
      <t>ヒョウ</t>
    </rPh>
    <rPh sb="3" eb="5">
      <t>ヘイセイ</t>
    </rPh>
    <rPh sb="7" eb="9">
      <t>ネンド</t>
    </rPh>
    <rPh sb="9" eb="11">
      <t>オセン</t>
    </rPh>
    <rPh sb="11" eb="13">
      <t>イド</t>
    </rPh>
    <rPh sb="13" eb="15">
      <t>シュウヘン</t>
    </rPh>
    <rPh sb="15" eb="17">
      <t>チク</t>
    </rPh>
    <rPh sb="17" eb="19">
      <t>チョウサ</t>
    </rPh>
    <rPh sb="20" eb="22">
      <t>チテン</t>
    </rPh>
    <rPh sb="22" eb="23">
      <t>ベツ</t>
    </rPh>
    <rPh sb="23" eb="25">
      <t>ソクテイ</t>
    </rPh>
    <rPh sb="25" eb="27">
      <t>ケッカ</t>
    </rPh>
    <phoneticPr fontId="4"/>
  </si>
  <si>
    <t>表３　平成２２年度継続監視調査　地点別測定結果</t>
    <rPh sb="0" eb="1">
      <t>ヒョウ</t>
    </rPh>
    <rPh sb="3" eb="5">
      <t>ヘイセイ</t>
    </rPh>
    <rPh sb="7" eb="9">
      <t>ネンド</t>
    </rPh>
    <rPh sb="9" eb="11">
      <t>ケイゾク</t>
    </rPh>
    <rPh sb="11" eb="13">
      <t>カンシ</t>
    </rPh>
    <rPh sb="13" eb="15">
      <t>チョウサ</t>
    </rPh>
    <rPh sb="16" eb="19">
      <t>チテンベツ</t>
    </rPh>
    <rPh sb="19" eb="21">
      <t>ソクテイ</t>
    </rPh>
    <rPh sb="21" eb="23">
      <t>ケッカ</t>
    </rPh>
    <phoneticPr fontId="29"/>
  </si>
  <si>
    <t>千代田区</t>
  </si>
  <si>
    <t>千代田区</t>
    <rPh sb="0" eb="4">
      <t>チヨダク</t>
    </rPh>
    <phoneticPr fontId="4"/>
  </si>
  <si>
    <t>港区</t>
  </si>
  <si>
    <t>港区</t>
    <rPh sb="0" eb="2">
      <t>ミナトク</t>
    </rPh>
    <phoneticPr fontId="4"/>
  </si>
  <si>
    <t>新宿区</t>
  </si>
  <si>
    <t>新宿区</t>
    <rPh sb="0" eb="3">
      <t>シンジュクク</t>
    </rPh>
    <phoneticPr fontId="4"/>
  </si>
  <si>
    <t>文京区</t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</si>
  <si>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</si>
  <si>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</si>
  <si>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</si>
  <si>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品川区</t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</si>
  <si>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</si>
  <si>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</si>
  <si>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</si>
  <si>
    <t>大田区</t>
    <rPh sb="0" eb="3">
      <t>オオタク</t>
    </rPh>
    <phoneticPr fontId="4"/>
  </si>
  <si>
    <t>世田谷区</t>
  </si>
  <si>
    <t>世田谷区</t>
    <rPh sb="0" eb="4">
      <t>セタガヤク</t>
    </rPh>
    <phoneticPr fontId="4"/>
  </si>
  <si>
    <t>渋谷区</t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</si>
  <si>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</si>
  <si>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</si>
  <si>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</si>
  <si>
    <t>杉並区</t>
    <rPh sb="0" eb="3">
      <t>スギナミク</t>
    </rPh>
    <phoneticPr fontId="4"/>
  </si>
  <si>
    <t>豊島区</t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</si>
  <si>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</si>
  <si>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</si>
  <si>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</si>
  <si>
    <t>荒川区</t>
    <rPh sb="0" eb="3">
      <t>アラカワク</t>
    </rPh>
    <phoneticPr fontId="4"/>
  </si>
  <si>
    <t>板橋区</t>
  </si>
  <si>
    <t>板橋区</t>
    <rPh sb="0" eb="3">
      <t>イタバシク</t>
    </rPh>
    <phoneticPr fontId="4"/>
  </si>
  <si>
    <t>練馬区</t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</si>
  <si>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</si>
  <si>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</si>
  <si>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</si>
  <si>
    <t>葛飾区</t>
    <rPh sb="0" eb="3">
      <t>カツシカク</t>
    </rPh>
    <phoneticPr fontId="4"/>
  </si>
  <si>
    <t>江戸川区</t>
  </si>
  <si>
    <t>江戸川区</t>
    <rPh sb="0" eb="4">
      <t>エドガワク</t>
    </rPh>
    <phoneticPr fontId="4"/>
  </si>
  <si>
    <t>八王子市</t>
    <rPh sb="0" eb="4">
      <t>ハチオウジシ</t>
    </rPh>
    <phoneticPr fontId="4"/>
  </si>
  <si>
    <t>立川市</t>
  </si>
  <si>
    <t>立川市</t>
    <rPh sb="0" eb="3">
      <t>タチカワシ</t>
    </rPh>
    <phoneticPr fontId="4"/>
  </si>
  <si>
    <t>武蔵野市</t>
  </si>
  <si>
    <t>武蔵野市</t>
    <rPh sb="0" eb="4">
      <t>ムサシノシ</t>
    </rPh>
    <phoneticPr fontId="4"/>
  </si>
  <si>
    <t>三鷹市</t>
    <rPh sb="0" eb="3">
      <t>ミタカシ</t>
    </rPh>
    <phoneticPr fontId="4"/>
  </si>
  <si>
    <t>青梅市</t>
  </si>
  <si>
    <t>青梅市</t>
    <rPh sb="0" eb="3">
      <t>オウメシ</t>
    </rPh>
    <phoneticPr fontId="4"/>
  </si>
  <si>
    <t>府中市</t>
    <rPh sb="0" eb="3">
      <t>フチュウシ</t>
    </rPh>
    <phoneticPr fontId="4"/>
  </si>
  <si>
    <t>昭島市</t>
    <rPh sb="0" eb="3">
      <t>アキシマシ</t>
    </rPh>
    <phoneticPr fontId="4"/>
  </si>
  <si>
    <t>調布市</t>
    <rPh sb="0" eb="3">
      <t>チョウフシ</t>
    </rPh>
    <phoneticPr fontId="4"/>
  </si>
  <si>
    <t>町田市</t>
  </si>
  <si>
    <t>町田市</t>
    <rPh sb="0" eb="3">
      <t>マチダシ</t>
    </rPh>
    <phoneticPr fontId="4"/>
  </si>
  <si>
    <t>小金井市</t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</si>
  <si>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</si>
  <si>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</si>
  <si>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</si>
  <si>
    <t>日野市</t>
    <rPh sb="0" eb="3">
      <t>ヒノシ</t>
    </rPh>
    <phoneticPr fontId="4"/>
  </si>
  <si>
    <t>東村山市</t>
    <rPh sb="0" eb="4">
      <t>ヒガシムラヤマシ</t>
    </rPh>
    <phoneticPr fontId="4"/>
  </si>
  <si>
    <t>国分寺市</t>
  </si>
  <si>
    <t>国分寺市</t>
    <rPh sb="0" eb="4">
      <t>コクブンジシ</t>
    </rPh>
    <phoneticPr fontId="4"/>
  </si>
  <si>
    <t>国立市</t>
  </si>
  <si>
    <t>国立市</t>
    <rPh sb="0" eb="3">
      <t>クニタチシ</t>
    </rPh>
    <phoneticPr fontId="4"/>
  </si>
  <si>
    <t>福生市</t>
    <rPh sb="0" eb="3">
      <t>フッサシ</t>
    </rPh>
    <phoneticPr fontId="4"/>
  </si>
  <si>
    <t>狛江市</t>
  </si>
  <si>
    <t>狛江市</t>
    <rPh sb="0" eb="3">
      <t>コマエシ</t>
    </rPh>
    <phoneticPr fontId="4"/>
  </si>
  <si>
    <t>東大和市</t>
  </si>
  <si>
    <t>東大和市</t>
    <rPh sb="0" eb="4">
      <t>ヒガシヤマトシ</t>
    </rPh>
    <phoneticPr fontId="4"/>
  </si>
  <si>
    <t>清瀬市</t>
  </si>
  <si>
    <t>清瀬市</t>
    <rPh sb="0" eb="3">
      <t>キヨセシ</t>
    </rPh>
    <phoneticPr fontId="4"/>
  </si>
  <si>
    <t>東久留米市</t>
  </si>
  <si>
    <t>東久留米市</t>
    <rPh sb="0" eb="5">
      <t>ヒガシクルメシ</t>
    </rPh>
    <phoneticPr fontId="4"/>
  </si>
  <si>
    <t>武蔵村山市</t>
  </si>
  <si>
    <t>武蔵村山市</t>
    <rPh sb="0" eb="2">
      <t>ムサシ</t>
    </rPh>
    <rPh sb="2" eb="5">
      <t>ムラヤマシ</t>
    </rPh>
    <phoneticPr fontId="4"/>
  </si>
  <si>
    <t>多摩市</t>
    <rPh sb="0" eb="3">
      <t>タマシ</t>
    </rPh>
    <phoneticPr fontId="4"/>
  </si>
  <si>
    <t>稲城市</t>
    <rPh sb="0" eb="3">
      <t>イナギシ</t>
    </rPh>
    <phoneticPr fontId="4"/>
  </si>
  <si>
    <t>羽村市</t>
    <rPh sb="0" eb="3">
      <t>ハムラシ</t>
    </rPh>
    <phoneticPr fontId="4"/>
  </si>
  <si>
    <t>あきる野市</t>
  </si>
  <si>
    <t>あきる野市</t>
    <rPh sb="3" eb="5">
      <t>ノシ</t>
    </rPh>
    <phoneticPr fontId="4"/>
  </si>
  <si>
    <t>西東京市</t>
  </si>
  <si>
    <t>西東京市</t>
    <rPh sb="0" eb="4">
      <t>ニシトウキョウシ</t>
    </rPh>
    <phoneticPr fontId="4"/>
  </si>
  <si>
    <t>瑞穂町</t>
  </si>
  <si>
    <t>瑞穂町</t>
    <rPh sb="0" eb="3">
      <t>ミズホマチ</t>
    </rPh>
    <phoneticPr fontId="4"/>
  </si>
  <si>
    <t>日の出町</t>
    <rPh sb="0" eb="1">
      <t>ヒ</t>
    </rPh>
    <rPh sb="2" eb="4">
      <t>デマチ</t>
    </rPh>
    <phoneticPr fontId="4"/>
  </si>
  <si>
    <t>奥多摩町</t>
    <rPh sb="0" eb="4">
      <t>オクタママチ</t>
    </rPh>
    <phoneticPr fontId="4"/>
  </si>
  <si>
    <t>番号</t>
    <rPh sb="0" eb="2">
      <t>バンゴウ</t>
    </rPh>
    <phoneticPr fontId="4"/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</si>
  <si>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4"/>
  </si>
  <si>
    <t>目黒区</t>
    <rPh sb="0" eb="2">
      <t>メグロ</t>
    </rPh>
    <rPh sb="2" eb="3">
      <t>ク</t>
    </rPh>
    <phoneticPr fontId="3"/>
  </si>
  <si>
    <t>板橋区</t>
    <phoneticPr fontId="3"/>
  </si>
  <si>
    <t>測定地点</t>
    <rPh sb="0" eb="2">
      <t>ソクテイ</t>
    </rPh>
    <rPh sb="2" eb="4">
      <t>チテン</t>
    </rPh>
    <phoneticPr fontId="4"/>
  </si>
  <si>
    <t>青梅市</t>
    <rPh sb="0" eb="2">
      <t>オウメ</t>
    </rPh>
    <rPh sb="2" eb="3">
      <t>イチ</t>
    </rPh>
    <phoneticPr fontId="13"/>
  </si>
  <si>
    <t>府中市</t>
    <rPh sb="0" eb="3">
      <t>フチュウシ</t>
    </rPh>
    <phoneticPr fontId="13"/>
  </si>
  <si>
    <t>調布市</t>
    <rPh sb="0" eb="2">
      <t>チョウフ</t>
    </rPh>
    <rPh sb="2" eb="3">
      <t>シ</t>
    </rPh>
    <phoneticPr fontId="13"/>
  </si>
  <si>
    <t>中央区</t>
  </si>
  <si>
    <t>江東区</t>
    <rPh sb="0" eb="2">
      <t>コウトウ</t>
    </rPh>
    <rPh sb="2" eb="3">
      <t>ク</t>
    </rPh>
    <phoneticPr fontId="13"/>
  </si>
  <si>
    <t>目黒区</t>
    <rPh sb="0" eb="2">
      <t>メグロ</t>
    </rPh>
    <rPh sb="2" eb="3">
      <t>ク</t>
    </rPh>
    <phoneticPr fontId="13"/>
  </si>
  <si>
    <t>武蔵野市</t>
    <rPh sb="0" eb="4">
      <t>ムサシノシ</t>
    </rPh>
    <phoneticPr fontId="13"/>
  </si>
  <si>
    <t>三鷹市</t>
    <rPh sb="0" eb="3">
      <t>ミタカシ</t>
    </rPh>
    <phoneticPr fontId="13"/>
  </si>
  <si>
    <t>清瀬市</t>
    <rPh sb="0" eb="2">
      <t>キヨセ</t>
    </rPh>
    <rPh sb="2" eb="3">
      <t>シ</t>
    </rPh>
    <phoneticPr fontId="13"/>
  </si>
  <si>
    <t>八王子市</t>
    <rPh sb="0" eb="4">
      <t>ハチオウジシ</t>
    </rPh>
    <phoneticPr fontId="27"/>
  </si>
  <si>
    <t>測 定 地 点</t>
    <phoneticPr fontId="27"/>
  </si>
  <si>
    <t>1　硝酸性窒素及び亜硝酸性窒素（目黒区）</t>
    <rPh sb="16" eb="18">
      <t>メグロ</t>
    </rPh>
    <rPh sb="18" eb="19">
      <t>ク</t>
    </rPh>
    <phoneticPr fontId="3"/>
  </si>
  <si>
    <t>２　硝酸性窒素及び亜硝酸性窒素（板橋区）</t>
    <rPh sb="16" eb="18">
      <t>イタバシ</t>
    </rPh>
    <rPh sb="18" eb="19">
      <t>ク</t>
    </rPh>
    <phoneticPr fontId="3"/>
  </si>
  <si>
    <r>
      <t>（注３）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全シアンの環境基準は、日本工業規格</t>
    </r>
    <r>
      <rPr>
        <sz val="9"/>
        <rFont val="Century"/>
        <family val="1"/>
      </rPr>
      <t>K0102</t>
    </r>
    <r>
      <rPr>
        <sz val="9"/>
        <rFont val="ＭＳ 明朝"/>
        <family val="1"/>
        <charset val="128"/>
      </rPr>
      <t>に定める方法（定量下限値</t>
    </r>
    <r>
      <rPr>
        <sz val="9"/>
        <rFont val="Century"/>
        <family val="1"/>
      </rPr>
      <t>0.1mg/L</t>
    </r>
    <r>
      <rPr>
        <sz val="9"/>
        <rFont val="ＭＳ 明朝"/>
        <family val="1"/>
        <charset val="128"/>
      </rPr>
      <t>）で測定したときに検出されないことである。東京都では</t>
    </r>
    <r>
      <rPr>
        <sz val="9"/>
        <rFont val="Century"/>
        <family val="1"/>
      </rPr>
      <t>0.01mg/L</t>
    </r>
    <r>
      <rPr>
        <sz val="9"/>
        <rFont val="ＭＳ 明朝"/>
        <family val="1"/>
        <charset val="128"/>
      </rPr>
      <t>まで測定値を求めているが、環境基準については、測定値が</t>
    </r>
    <phoneticPr fontId="27"/>
  </si>
  <si>
    <t xml:space="preserve">       0.1mg/L以上のときに基準超過と判断している。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</si>
</sst>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00"/>
    <numFmt numFmtId="177" formatCode="0.000"/>
    <numFmt numFmtId="178" formatCode="0.0"/>
    <numFmt numFmtId="179" formatCode="0.0_ "/>
    <numFmt numFmtId="180" formatCode="#,##0.0;[Red]\-#,##0.0"/>
    <numFmt numFmtId="181" formatCode="0.0_);[Red]\(0.0\)"/>
    <numFmt numFmtId="182" formatCode="0.00_ "/>
    <numFmt numFmtId="183" formatCode="0.0000_ "/>
    <numFmt numFmtId="184" formatCode="0.000;[Red]0.000"/>
    <numFmt numFmtId="185" formatCode="0.0000;[Red]0.0000"/>
    <numFmt numFmtId="186" formatCode="0.0000;&quot;△ &quot;0.0000"/>
    <numFmt numFmtId="187" formatCode="&quot;(&quot;\ 0.###\ &quot;)&quot;"/>
    <numFmt numFmtId="188" formatCode="0.000_);[Red]\(0.000\)"/>
    <numFmt numFmtId="189" formatCode="0.00_);[Red]\(0.00\)"/>
    <numFmt numFmtId="190" formatCode="0.0000_);[Red]\(0.0000\)"/>
    <numFmt numFmtId="191" formatCode="0_);[Red]\(0\)"/>
    <numFmt numFmtId="192" formatCode="0.00;_䰀"/>
    <numFmt numFmtId="193" formatCode="#,##0.000;[Red]\-#,##0.000"/>
    <numFmt numFmtId="194" formatCode="#,##0.0000;[Red]\-#,##0.0000"/>
    <numFmt numFmtId="195" formatCode="0.00;_瀀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Century"/>
      <family val="1"/>
    </font>
    <font>
      <vertAlign val="superscript"/>
      <sz val="10"/>
      <name val="ＭＳ 明朝"/>
      <family val="1"/>
      <charset val="128"/>
    </font>
    <font>
      <sz val="11"/>
      <name val="Century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12" fillId="0" borderId="0"/>
    <xf numFmtId="0" fontId="34" fillId="0" borderId="0"/>
    <xf numFmtId="0" fontId="26" fillId="4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24" borderId="10" xfId="0" applyFill="1" applyBorder="1">
      <alignment vertical="center"/>
    </xf>
    <xf numFmtId="0" fontId="28" fillId="0" borderId="0" xfId="44" applyNumberFormat="1" applyFont="1" applyFill="1" applyBorder="1" applyAlignment="1">
      <alignment vertical="center"/>
    </xf>
    <xf numFmtId="0" fontId="6" fillId="0" borderId="0" xfId="43" applyNumberFormat="1" applyFont="1" applyFill="1" applyAlignment="1" applyProtection="1">
      <alignment horizontal="center" vertical="center"/>
      <protection locked="0"/>
    </xf>
    <xf numFmtId="0" fontId="30" fillId="0" borderId="0" xfId="43" applyFont="1" applyFill="1" applyAlignment="1">
      <alignment vertical="center"/>
    </xf>
    <xf numFmtId="0" fontId="1" fillId="0" borderId="0" xfId="43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43" applyFont="1" applyFill="1" applyAlignment="1">
      <alignment vertical="center"/>
    </xf>
    <xf numFmtId="0" fontId="31" fillId="0" borderId="11" xfId="0" applyFont="1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center"/>
    </xf>
    <xf numFmtId="0" fontId="1" fillId="0" borderId="10" xfId="43" applyFont="1" applyFill="1" applyBorder="1" applyAlignment="1">
      <alignment horizontal="center" vertical="center"/>
    </xf>
    <xf numFmtId="0" fontId="1" fillId="0" borderId="0" xfId="43" applyFont="1" applyFill="1" applyAlignment="1">
      <alignment vertical="center"/>
    </xf>
    <xf numFmtId="49" fontId="1" fillId="0" borderId="0" xfId="43" applyNumberFormat="1" applyFont="1" applyFill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1" fillId="0" borderId="1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 shrinkToFi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187" fontId="0" fillId="0" borderId="10" xfId="0" applyNumberFormat="1" applyFill="1" applyBorder="1" applyAlignment="1">
      <alignment horizontal="center" vertical="center" shrinkToFit="1"/>
    </xf>
    <xf numFmtId="187" fontId="1" fillId="0" borderId="10" xfId="0" quotePrefix="1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vertical="center"/>
    </xf>
    <xf numFmtId="0" fontId="1" fillId="0" borderId="11" xfId="0" quotePrefix="1" applyNumberFormat="1" applyFont="1" applyFill="1" applyBorder="1" applyAlignment="1">
      <alignment horizontal="left" vertical="center"/>
    </xf>
    <xf numFmtId="182" fontId="1" fillId="0" borderId="11" xfId="0" applyNumberFormat="1" applyFont="1" applyFill="1" applyBorder="1" applyAlignment="1">
      <alignment horizontal="left" vertical="center"/>
    </xf>
    <xf numFmtId="0" fontId="1" fillId="0" borderId="11" xfId="34" applyNumberFormat="1" applyFont="1" applyFill="1" applyBorder="1" applyAlignment="1">
      <alignment horizontal="left" vertical="center"/>
    </xf>
    <xf numFmtId="180" fontId="1" fillId="0" borderId="11" xfId="34" applyNumberFormat="1" applyFont="1" applyFill="1" applyBorder="1" applyAlignment="1">
      <alignment horizontal="left" vertical="center"/>
    </xf>
    <xf numFmtId="194" fontId="1" fillId="0" borderId="11" xfId="34" applyNumberFormat="1" applyFont="1" applyFill="1" applyBorder="1" applyAlignment="1">
      <alignment horizontal="left" vertical="center"/>
    </xf>
    <xf numFmtId="193" fontId="1" fillId="0" borderId="11" xfId="34" applyNumberFormat="1" applyFont="1" applyFill="1" applyBorder="1" applyAlignment="1">
      <alignment horizontal="left" vertical="center"/>
    </xf>
    <xf numFmtId="40" fontId="1" fillId="0" borderId="11" xfId="34" quotePrefix="1" applyNumberFormat="1" applyFont="1" applyFill="1" applyBorder="1" applyAlignment="1">
      <alignment horizontal="left" vertical="center"/>
    </xf>
    <xf numFmtId="180" fontId="1" fillId="0" borderId="11" xfId="34" quotePrefix="1" applyNumberFormat="1" applyFont="1" applyFill="1" applyBorder="1" applyAlignment="1">
      <alignment horizontal="left" vertical="center"/>
    </xf>
    <xf numFmtId="0" fontId="36" fillId="24" borderId="15" xfId="0" applyFont="1" applyFill="1" applyBorder="1" applyAlignment="1">
      <alignment horizontal="center" vertical="center"/>
    </xf>
    <xf numFmtId="0" fontId="36" fillId="24" borderId="11" xfId="0" applyFont="1" applyFill="1" applyBorder="1" applyAlignment="1">
      <alignment horizontal="left" vertical="center"/>
    </xf>
    <xf numFmtId="0" fontId="1" fillId="24" borderId="13" xfId="0" applyNumberFormat="1" applyFont="1" applyFill="1" applyBorder="1" applyAlignment="1">
      <alignment horizontal="center" vertical="center"/>
    </xf>
    <xf numFmtId="0" fontId="36" fillId="24" borderId="11" xfId="0" applyNumberFormat="1" applyFont="1" applyFill="1" applyBorder="1" applyAlignment="1">
      <alignment horizontal="left" vertical="center"/>
    </xf>
    <xf numFmtId="0" fontId="1" fillId="24" borderId="15" xfId="0" applyNumberFormat="1" applyFont="1" applyFill="1" applyBorder="1" applyAlignment="1">
      <alignment horizontal="center" vertical="center"/>
    </xf>
    <xf numFmtId="49" fontId="1" fillId="0" borderId="13" xfId="43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shrinkToFit="1"/>
    </xf>
    <xf numFmtId="0" fontId="29" fillId="0" borderId="18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81" fontId="1" fillId="0" borderId="0" xfId="43" applyNumberFormat="1" applyFont="1" applyFill="1" applyAlignment="1">
      <alignment vertical="center"/>
    </xf>
    <xf numFmtId="189" fontId="1" fillId="0" borderId="0" xfId="43" applyNumberFormat="1" applyFont="1" applyFill="1" applyAlignment="1">
      <alignment horizontal="right" vertical="center"/>
    </xf>
    <xf numFmtId="0" fontId="1" fillId="0" borderId="0" xfId="43" applyNumberFormat="1" applyFont="1" applyFill="1" applyAlignment="1">
      <alignment horizontal="right" vertical="center"/>
    </xf>
    <xf numFmtId="0" fontId="1" fillId="0" borderId="0" xfId="43" applyFont="1" applyFill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0" xfId="44" applyFont="1" applyFill="1" applyBorder="1" applyAlignment="1">
      <alignment vertical="center" wrapText="1"/>
    </xf>
    <xf numFmtId="0" fontId="1" fillId="0" borderId="13" xfId="44" applyFont="1" applyBorder="1" applyAlignment="1">
      <alignment horizontal="center" vertical="center"/>
    </xf>
    <xf numFmtId="0" fontId="1" fillId="0" borderId="11" xfId="43" applyFont="1" applyFill="1" applyBorder="1" applyAlignment="1">
      <alignment horizontal="left" vertical="center"/>
    </xf>
    <xf numFmtId="188" fontId="1" fillId="0" borderId="11" xfId="43" applyNumberFormat="1" applyFont="1" applyFill="1" applyBorder="1" applyAlignment="1">
      <alignment horizontal="left" vertical="center"/>
    </xf>
    <xf numFmtId="0" fontId="1" fillId="0" borderId="13" xfId="43" applyFont="1" applyFill="1" applyBorder="1" applyAlignment="1">
      <alignment horizontal="center" vertical="center" wrapText="1"/>
    </xf>
    <xf numFmtId="189" fontId="1" fillId="0" borderId="11" xfId="43" applyNumberFormat="1" applyFont="1" applyFill="1" applyBorder="1" applyAlignment="1">
      <alignment horizontal="left" vertical="center"/>
    </xf>
    <xf numFmtId="0" fontId="1" fillId="0" borderId="19" xfId="44" applyFont="1" applyFill="1" applyBorder="1" applyAlignment="1">
      <alignment horizontal="center" vertical="center"/>
    </xf>
    <xf numFmtId="188" fontId="1" fillId="0" borderId="20" xfId="43" applyNumberFormat="1" applyFont="1" applyFill="1" applyBorder="1" applyAlignment="1">
      <alignment horizontal="left" vertical="center"/>
    </xf>
    <xf numFmtId="0" fontId="1" fillId="0" borderId="13" xfId="44" applyFont="1" applyFill="1" applyBorder="1" applyAlignment="1">
      <alignment horizontal="center" vertical="center"/>
    </xf>
    <xf numFmtId="190" fontId="1" fillId="0" borderId="11" xfId="43" applyNumberFormat="1" applyFont="1" applyFill="1" applyBorder="1" applyAlignment="1">
      <alignment horizontal="left" vertical="center"/>
    </xf>
    <xf numFmtId="190" fontId="1" fillId="0" borderId="13" xfId="43" applyNumberFormat="1" applyFont="1" applyFill="1" applyBorder="1" applyAlignment="1">
      <alignment horizontal="left" vertical="center"/>
    </xf>
    <xf numFmtId="190" fontId="1" fillId="0" borderId="15" xfId="43" applyNumberFormat="1" applyFont="1" applyFill="1" applyBorder="1" applyAlignment="1">
      <alignment horizontal="left" vertical="center"/>
    </xf>
    <xf numFmtId="181" fontId="1" fillId="0" borderId="11" xfId="43" applyNumberFormat="1" applyFont="1" applyFill="1" applyBorder="1" applyAlignment="1">
      <alignment horizontal="left" vertical="center"/>
    </xf>
    <xf numFmtId="0" fontId="30" fillId="0" borderId="14" xfId="43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1" fillId="0" borderId="13" xfId="43" applyFont="1" applyFill="1" applyBorder="1" applyAlignment="1">
      <alignment horizontal="center" vertical="center"/>
    </xf>
    <xf numFmtId="189" fontId="1" fillId="0" borderId="15" xfId="43" applyNumberFormat="1" applyFont="1" applyFill="1" applyBorder="1" applyAlignment="1">
      <alignment horizontal="left" vertical="center"/>
    </xf>
    <xf numFmtId="0" fontId="1" fillId="24" borderId="13" xfId="44" applyFont="1" applyFill="1" applyBorder="1" applyAlignment="1">
      <alignment horizontal="center" vertical="center"/>
    </xf>
    <xf numFmtId="188" fontId="1" fillId="24" borderId="11" xfId="45" applyNumberFormat="1" applyFont="1" applyFill="1" applyBorder="1" applyAlignment="1">
      <alignment horizontal="left" vertical="center"/>
    </xf>
    <xf numFmtId="0" fontId="1" fillId="0" borderId="15" xfId="44" applyFont="1" applyFill="1" applyBorder="1" applyAlignment="1">
      <alignment horizontal="center" vertical="center"/>
    </xf>
    <xf numFmtId="0" fontId="1" fillId="0" borderId="14" xfId="43" applyFont="1" applyFill="1" applyBorder="1" applyAlignment="1">
      <alignment horizontal="center" vertical="center"/>
    </xf>
    <xf numFmtId="0" fontId="37" fillId="0" borderId="13" xfId="44" applyFont="1" applyBorder="1" applyAlignment="1">
      <alignment horizontal="center" vertical="center"/>
    </xf>
    <xf numFmtId="0" fontId="37" fillId="0" borderId="13" xfId="44" applyFont="1" applyFill="1" applyBorder="1" applyAlignment="1">
      <alignment horizontal="center" vertical="center"/>
    </xf>
    <xf numFmtId="0" fontId="1" fillId="0" borderId="14" xfId="43" applyFont="1" applyFill="1" applyBorder="1" applyAlignment="1">
      <alignment vertical="center"/>
    </xf>
    <xf numFmtId="190" fontId="1" fillId="0" borderId="11" xfId="45" applyNumberFormat="1" applyFont="1" applyBorder="1" applyAlignment="1">
      <alignment horizontal="left" vertical="center"/>
    </xf>
    <xf numFmtId="188" fontId="1" fillId="0" borderId="11" xfId="45" applyNumberFormat="1" applyFont="1" applyBorder="1" applyAlignment="1">
      <alignment horizontal="left" vertical="center"/>
    </xf>
    <xf numFmtId="188" fontId="1" fillId="0" borderId="15" xfId="45" applyNumberFormat="1" applyFont="1" applyBorder="1" applyAlignment="1">
      <alignment horizontal="left" vertical="center"/>
    </xf>
    <xf numFmtId="181" fontId="1" fillId="0" borderId="11" xfId="45" applyNumberFormat="1" applyFont="1" applyFill="1" applyBorder="1" applyAlignment="1">
      <alignment horizontal="left" vertical="center"/>
    </xf>
    <xf numFmtId="188" fontId="1" fillId="0" borderId="11" xfId="45" applyNumberFormat="1" applyFont="1" applyFill="1" applyBorder="1" applyAlignment="1">
      <alignment horizontal="left" vertical="center"/>
    </xf>
    <xf numFmtId="191" fontId="1" fillId="0" borderId="11" xfId="45" applyNumberFormat="1" applyFont="1" applyFill="1" applyBorder="1" applyAlignment="1">
      <alignment horizontal="left" vertical="center"/>
    </xf>
    <xf numFmtId="191" fontId="1" fillId="24" borderId="11" xfId="45" applyNumberFormat="1" applyFont="1" applyFill="1" applyBorder="1" applyAlignment="1">
      <alignment horizontal="left" vertical="center"/>
    </xf>
    <xf numFmtId="189" fontId="1" fillId="24" borderId="11" xfId="43" applyNumberFormat="1" applyFont="1" applyFill="1" applyBorder="1" applyAlignment="1">
      <alignment horizontal="left" vertical="center"/>
    </xf>
    <xf numFmtId="181" fontId="1" fillId="0" borderId="11" xfId="45" applyNumberFormat="1" applyFont="1" applyBorder="1" applyAlignment="1">
      <alignment horizontal="left" vertical="center"/>
    </xf>
    <xf numFmtId="177" fontId="1" fillId="0" borderId="13" xfId="44" applyNumberFormat="1" applyFont="1" applyFill="1" applyBorder="1" applyAlignment="1">
      <alignment horizontal="center" vertical="center"/>
    </xf>
    <xf numFmtId="0" fontId="1" fillId="24" borderId="13" xfId="43" applyFont="1" applyFill="1" applyBorder="1" applyAlignment="1">
      <alignment horizontal="center" vertical="center"/>
    </xf>
    <xf numFmtId="188" fontId="1" fillId="24" borderId="11" xfId="43" applyNumberFormat="1" applyFont="1" applyFill="1" applyBorder="1" applyAlignment="1">
      <alignment horizontal="left" vertical="center"/>
    </xf>
    <xf numFmtId="191" fontId="1" fillId="0" borderId="11" xfId="43" applyNumberFormat="1" applyFont="1" applyFill="1" applyBorder="1" applyAlignment="1">
      <alignment horizontal="left" vertical="center"/>
    </xf>
    <xf numFmtId="183" fontId="1" fillId="0" borderId="13" xfId="44" applyNumberFormat="1" applyFont="1" applyBorder="1" applyAlignment="1">
      <alignment horizontal="center" vertical="center"/>
    </xf>
    <xf numFmtId="190" fontId="1" fillId="24" borderId="11" xfId="43" applyNumberFormat="1" applyFont="1" applyFill="1" applyBorder="1" applyAlignment="1">
      <alignment horizontal="left" vertical="center"/>
    </xf>
    <xf numFmtId="190" fontId="1" fillId="0" borderId="13" xfId="45" applyNumberFormat="1" applyFont="1" applyBorder="1" applyAlignment="1">
      <alignment horizontal="left" vertical="center"/>
    </xf>
    <xf numFmtId="0" fontId="1" fillId="0" borderId="13" xfId="43" applyNumberFormat="1" applyFont="1" applyFill="1" applyBorder="1" applyAlignment="1">
      <alignment horizontal="center" vertical="center"/>
    </xf>
    <xf numFmtId="190" fontId="1" fillId="24" borderId="15" xfId="43" applyNumberFormat="1" applyFont="1" applyFill="1" applyBorder="1" applyAlignment="1">
      <alignment horizontal="left" vertical="center"/>
    </xf>
    <xf numFmtId="188" fontId="1" fillId="0" borderId="13" xfId="45" applyNumberFormat="1" applyFont="1" applyBorder="1" applyAlignment="1">
      <alignment horizontal="left" vertical="center"/>
    </xf>
    <xf numFmtId="188" fontId="1" fillId="0" borderId="15" xfId="45" applyNumberFormat="1" applyFont="1" applyFill="1" applyBorder="1" applyAlignment="1">
      <alignment horizontal="left" vertical="center"/>
    </xf>
    <xf numFmtId="189" fontId="1" fillId="0" borderId="11" xfId="45" applyNumberFormat="1" applyFont="1" applyBorder="1" applyAlignment="1">
      <alignment horizontal="left" vertical="center"/>
    </xf>
    <xf numFmtId="188" fontId="1" fillId="24" borderId="15" xfId="45" applyNumberFormat="1" applyFont="1" applyFill="1" applyBorder="1" applyAlignment="1">
      <alignment horizontal="left" vertical="center"/>
    </xf>
    <xf numFmtId="189" fontId="1" fillId="24" borderId="11" xfId="45" applyNumberFormat="1" applyFont="1" applyFill="1" applyBorder="1" applyAlignment="1">
      <alignment horizontal="left" vertical="center"/>
    </xf>
    <xf numFmtId="177" fontId="1" fillId="24" borderId="13" xfId="44" applyNumberFormat="1" applyFont="1" applyFill="1" applyBorder="1" applyAlignment="1">
      <alignment horizontal="center" vertical="center"/>
    </xf>
    <xf numFmtId="189" fontId="1" fillId="0" borderId="11" xfId="45" applyNumberFormat="1" applyFont="1" applyFill="1" applyBorder="1" applyAlignment="1">
      <alignment horizontal="left" vertical="center"/>
    </xf>
    <xf numFmtId="189" fontId="1" fillId="0" borderId="13" xfId="45" applyNumberFormat="1" applyFont="1" applyFill="1" applyBorder="1" applyAlignment="1">
      <alignment horizontal="left" vertical="center"/>
    </xf>
    <xf numFmtId="190" fontId="1" fillId="0" borderId="11" xfId="45" applyNumberFormat="1" applyFont="1" applyFill="1" applyBorder="1" applyAlignment="1">
      <alignment horizontal="left" vertical="center"/>
    </xf>
    <xf numFmtId="189" fontId="1" fillId="24" borderId="15" xfId="45" applyNumberFormat="1" applyFont="1" applyFill="1" applyBorder="1" applyAlignment="1">
      <alignment horizontal="left" vertical="center"/>
    </xf>
    <xf numFmtId="0" fontId="1" fillId="0" borderId="13" xfId="44" applyNumberFormat="1" applyFont="1" applyBorder="1" applyAlignment="1">
      <alignment horizontal="center" vertical="center"/>
    </xf>
    <xf numFmtId="182" fontId="1" fillId="24" borderId="11" xfId="43" applyNumberFormat="1" applyFont="1" applyFill="1" applyBorder="1" applyAlignment="1">
      <alignment horizontal="left" vertical="center"/>
    </xf>
    <xf numFmtId="2" fontId="1" fillId="0" borderId="13" xfId="44" applyNumberFormat="1" applyFont="1" applyFill="1" applyBorder="1" applyAlignment="1">
      <alignment horizontal="center" vertical="center"/>
    </xf>
    <xf numFmtId="2" fontId="1" fillId="24" borderId="13" xfId="44" applyNumberFormat="1" applyFont="1" applyFill="1" applyBorder="1" applyAlignment="1">
      <alignment horizontal="center" vertical="center"/>
    </xf>
    <xf numFmtId="191" fontId="1" fillId="24" borderId="11" xfId="43" applyNumberFormat="1" applyFont="1" applyFill="1" applyBorder="1" applyAlignment="1">
      <alignment horizontal="left" vertical="center"/>
    </xf>
    <xf numFmtId="190" fontId="1" fillId="0" borderId="15" xfId="45" applyNumberFormat="1" applyFont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190" fontId="1" fillId="24" borderId="15" xfId="45" applyNumberFormat="1" applyFont="1" applyFill="1" applyBorder="1" applyAlignment="1">
      <alignment horizontal="left" vertical="center"/>
    </xf>
    <xf numFmtId="184" fontId="1" fillId="0" borderId="13" xfId="44" applyNumberFormat="1" applyFont="1" applyFill="1" applyBorder="1" applyAlignment="1">
      <alignment horizontal="center" vertical="center"/>
    </xf>
    <xf numFmtId="177" fontId="1" fillId="0" borderId="13" xfId="43" applyNumberFormat="1" applyFont="1" applyFill="1" applyBorder="1" applyAlignment="1">
      <alignment horizontal="center" vertical="center"/>
    </xf>
    <xf numFmtId="176" fontId="1" fillId="0" borderId="13" xfId="44" applyNumberFormat="1" applyFont="1" applyBorder="1" applyAlignment="1">
      <alignment horizontal="center" vertical="center"/>
    </xf>
    <xf numFmtId="177" fontId="1" fillId="0" borderId="13" xfId="44" applyNumberFormat="1" applyFont="1" applyBorder="1" applyAlignment="1">
      <alignment horizontal="center" vertical="center"/>
    </xf>
    <xf numFmtId="176" fontId="1" fillId="0" borderId="13" xfId="43" applyNumberFormat="1" applyFont="1" applyFill="1" applyBorder="1" applyAlignment="1">
      <alignment horizontal="center" vertical="center"/>
    </xf>
    <xf numFmtId="186" fontId="1" fillId="0" borderId="13" xfId="43" applyNumberFormat="1" applyFont="1" applyFill="1" applyBorder="1" applyAlignment="1">
      <alignment horizontal="center" vertical="center"/>
    </xf>
    <xf numFmtId="185" fontId="1" fillId="0" borderId="13" xfId="43" applyNumberFormat="1" applyFont="1" applyFill="1" applyBorder="1" applyAlignment="1">
      <alignment horizontal="center" vertical="center"/>
    </xf>
    <xf numFmtId="0" fontId="1" fillId="0" borderId="0" xfId="44" applyNumberFormat="1" applyFont="1" applyFill="1" applyBorder="1" applyAlignment="1">
      <alignment vertical="center"/>
    </xf>
    <xf numFmtId="181" fontId="1" fillId="0" borderId="0" xfId="43" applyNumberFormat="1" applyFont="1" applyFill="1" applyAlignment="1">
      <alignment horizontal="center" vertical="center"/>
    </xf>
    <xf numFmtId="181" fontId="1" fillId="0" borderId="0" xfId="43" applyNumberFormat="1" applyFont="1" applyFill="1" applyAlignment="1">
      <alignment horizontal="left" vertical="center"/>
    </xf>
    <xf numFmtId="189" fontId="1" fillId="0" borderId="0" xfId="43" applyNumberFormat="1" applyFont="1" applyFill="1" applyAlignment="1">
      <alignment horizontal="center" vertical="center"/>
    </xf>
    <xf numFmtId="0" fontId="1" fillId="0" borderId="13" xfId="43" applyFont="1" applyFill="1" applyBorder="1" applyAlignment="1">
      <alignment vertical="center"/>
    </xf>
    <xf numFmtId="0" fontId="1" fillId="0" borderId="15" xfId="43" applyFont="1" applyFill="1" applyBorder="1" applyAlignment="1">
      <alignment vertical="center"/>
    </xf>
    <xf numFmtId="192" fontId="1" fillId="0" borderId="11" xfId="43" applyNumberFormat="1" applyFont="1" applyFill="1" applyBorder="1" applyAlignment="1">
      <alignment horizontal="left" vertical="center"/>
    </xf>
    <xf numFmtId="183" fontId="1" fillId="0" borderId="11" xfId="43" applyNumberFormat="1" applyFont="1" applyFill="1" applyBorder="1" applyAlignment="1">
      <alignment horizontal="left" vertical="center"/>
    </xf>
    <xf numFmtId="195" fontId="1" fillId="0" borderId="11" xfId="43" applyNumberFormat="1" applyFont="1" applyFill="1" applyBorder="1" applyAlignment="1">
      <alignment horizontal="left" vertical="center"/>
    </xf>
    <xf numFmtId="0" fontId="1" fillId="0" borderId="10" xfId="43" applyFont="1" applyFill="1" applyBorder="1" applyAlignment="1">
      <alignment vertical="center"/>
    </xf>
    <xf numFmtId="0" fontId="1" fillId="0" borderId="11" xfId="43" applyNumberFormat="1" applyFont="1" applyFill="1" applyBorder="1" applyAlignment="1">
      <alignment horizontal="left" vertical="center"/>
    </xf>
    <xf numFmtId="0" fontId="1" fillId="24" borderId="11" xfId="43" applyNumberFormat="1" applyFont="1" applyFill="1" applyBorder="1" applyAlignment="1">
      <alignment horizontal="left" vertical="center"/>
    </xf>
    <xf numFmtId="0" fontId="1" fillId="2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49" fontId="6" fillId="0" borderId="22" xfId="43" applyNumberFormat="1" applyFont="1" applyFill="1" applyBorder="1" applyAlignment="1">
      <alignment vertical="center" wrapText="1"/>
    </xf>
    <xf numFmtId="49" fontId="6" fillId="0" borderId="12" xfId="43" applyNumberFormat="1" applyFont="1" applyFill="1" applyBorder="1" applyAlignment="1">
      <alignment vertical="center" wrapText="1"/>
    </xf>
    <xf numFmtId="49" fontId="29" fillId="0" borderId="22" xfId="43" applyNumberFormat="1" applyFont="1" applyFill="1" applyBorder="1" applyAlignment="1">
      <alignment vertical="center" wrapText="1" shrinkToFit="1"/>
    </xf>
    <xf numFmtId="49" fontId="29" fillId="0" borderId="12" xfId="43" applyNumberFormat="1" applyFont="1" applyFill="1" applyBorder="1" applyAlignment="1">
      <alignment vertical="center" wrapText="1" shrinkToFit="1"/>
    </xf>
    <xf numFmtId="0" fontId="35" fillId="0" borderId="0" xfId="0" applyFont="1" applyBorder="1" applyAlignment="1">
      <alignment horizontal="left" vertical="center"/>
    </xf>
    <xf numFmtId="0" fontId="40" fillId="0" borderId="10" xfId="0" applyFont="1" applyBorder="1" applyAlignment="1">
      <alignment vertical="center" wrapText="1"/>
    </xf>
    <xf numFmtId="0" fontId="40" fillId="0" borderId="10" xfId="0" applyFont="1" applyBorder="1">
      <alignment vertical="center"/>
    </xf>
    <xf numFmtId="0" fontId="40" fillId="0" borderId="12" xfId="0" applyFont="1" applyBorder="1" applyAlignment="1">
      <alignment horizontal="right" vertical="center"/>
    </xf>
    <xf numFmtId="179" fontId="1" fillId="0" borderId="11" xfId="0" quotePrefix="1" applyNumberFormat="1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Continuous" vertical="center"/>
    </xf>
    <xf numFmtId="0" fontId="1" fillId="24" borderId="13" xfId="0" quotePrefix="1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0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7" xfId="0" applyFont="1" applyFill="1" applyBorder="1">
      <alignment vertical="center"/>
    </xf>
    <xf numFmtId="9" fontId="1" fillId="0" borderId="17" xfId="28" applyFont="1" applyFill="1" applyBorder="1">
      <alignment vertical="center"/>
    </xf>
    <xf numFmtId="181" fontId="1" fillId="0" borderId="15" xfId="43" applyNumberFormat="1" applyFont="1" applyFill="1" applyBorder="1" applyAlignment="1">
      <alignment horizontal="center" vertical="center"/>
    </xf>
    <xf numFmtId="0" fontId="29" fillId="0" borderId="0" xfId="43" applyFont="1" applyFill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24" borderId="13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textRotation="255" wrapText="1"/>
    </xf>
    <xf numFmtId="0" fontId="6" fillId="0" borderId="16" xfId="0" applyFont="1" applyFill="1" applyBorder="1" applyAlignment="1">
      <alignment vertical="center" textRotation="255"/>
    </xf>
    <xf numFmtId="0" fontId="6" fillId="0" borderId="17" xfId="0" applyFont="1" applyFill="1" applyBorder="1" applyAlignment="1">
      <alignment vertical="center" textRotation="255"/>
    </xf>
    <xf numFmtId="0" fontId="1" fillId="0" borderId="23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" fillId="0" borderId="22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 shrinkToFit="1"/>
    </xf>
    <xf numFmtId="0" fontId="1" fillId="0" borderId="20" xfId="0" applyFont="1" applyFill="1" applyBorder="1" applyAlignment="1">
      <alignment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23" xfId="43" applyFont="1" applyFill="1" applyBorder="1" applyAlignment="1">
      <alignment horizontal="center" vertical="center" wrapText="1"/>
    </xf>
    <xf numFmtId="0" fontId="1" fillId="0" borderId="17" xfId="43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3" xfId="43" applyNumberFormat="1" applyFont="1" applyFill="1" applyBorder="1" applyAlignment="1">
      <alignment horizontal="center" vertical="center"/>
    </xf>
    <xf numFmtId="49" fontId="1" fillId="0" borderId="11" xfId="43" applyNumberFormat="1" applyFont="1" applyFill="1" applyBorder="1" applyAlignment="1">
      <alignment horizontal="center" vertical="center"/>
    </xf>
    <xf numFmtId="22" fontId="1" fillId="0" borderId="13" xfId="45" applyNumberFormat="1" applyFont="1" applyBorder="1" applyAlignment="1">
      <alignment horizontal="center" vertical="center" shrinkToFit="1"/>
    </xf>
    <xf numFmtId="22" fontId="1" fillId="0" borderId="11" xfId="45" applyNumberFormat="1" applyFont="1" applyBorder="1" applyAlignment="1">
      <alignment horizontal="center" vertical="center" shrinkToFit="1"/>
    </xf>
    <xf numFmtId="0" fontId="1" fillId="0" borderId="15" xfId="43" applyNumberFormat="1" applyFont="1" applyFill="1" applyBorder="1" applyAlignment="1">
      <alignment horizontal="center" vertical="center"/>
    </xf>
    <xf numFmtId="0" fontId="1" fillId="0" borderId="11" xfId="43" applyNumberFormat="1" applyFont="1" applyFill="1" applyBorder="1" applyAlignment="1">
      <alignment horizontal="center" vertical="center"/>
    </xf>
    <xf numFmtId="0" fontId="1" fillId="0" borderId="13" xfId="43" applyNumberFormat="1" applyFont="1" applyFill="1" applyBorder="1" applyAlignment="1">
      <alignment horizontal="center" vertical="center"/>
    </xf>
    <xf numFmtId="0" fontId="1" fillId="0" borderId="13" xfId="43" applyFont="1" applyFill="1" applyBorder="1" applyAlignment="1">
      <alignment horizontal="center" vertical="center"/>
    </xf>
    <xf numFmtId="0" fontId="1" fillId="0" borderId="11" xfId="43" applyFont="1" applyFill="1" applyBorder="1" applyAlignment="1">
      <alignment horizontal="center" vertical="center"/>
    </xf>
    <xf numFmtId="49" fontId="6" fillId="0" borderId="19" xfId="43" applyNumberFormat="1" applyFont="1" applyFill="1" applyBorder="1" applyAlignment="1">
      <alignment horizontal="center" vertical="center" shrinkToFit="1"/>
    </xf>
    <xf numFmtId="49" fontId="6" fillId="0" borderId="18" xfId="43" applyNumberFormat="1" applyFont="1" applyFill="1" applyBorder="1" applyAlignment="1">
      <alignment horizontal="center" vertical="center" shrinkToFit="1"/>
    </xf>
    <xf numFmtId="49" fontId="6" fillId="0" borderId="20" xfId="43" applyNumberFormat="1" applyFont="1" applyFill="1" applyBorder="1" applyAlignment="1">
      <alignment horizontal="center" vertical="center" shrinkToFit="1"/>
    </xf>
    <xf numFmtId="49" fontId="1" fillId="0" borderId="15" xfId="43" applyNumberFormat="1" applyFont="1" applyFill="1" applyBorder="1" applyAlignment="1">
      <alignment horizontal="center" vertical="center"/>
    </xf>
    <xf numFmtId="0" fontId="29" fillId="0" borderId="13" xfId="43" applyFont="1" applyFill="1" applyBorder="1" applyAlignment="1">
      <alignment horizontal="center" vertical="center" wrapText="1"/>
    </xf>
    <xf numFmtId="0" fontId="29" fillId="0" borderId="11" xfId="43" applyFont="1" applyFill="1" applyBorder="1" applyAlignment="1">
      <alignment horizontal="center" vertical="center" wrapText="1"/>
    </xf>
    <xf numFmtId="191" fontId="1" fillId="0" borderId="13" xfId="43" applyNumberFormat="1" applyFont="1" applyFill="1" applyBorder="1" applyAlignment="1">
      <alignment horizontal="center" vertical="center"/>
    </xf>
    <xf numFmtId="191" fontId="1" fillId="0" borderId="11" xfId="43" applyNumberFormat="1" applyFont="1" applyFill="1" applyBorder="1" applyAlignment="1">
      <alignment horizontal="center" vertical="center"/>
    </xf>
    <xf numFmtId="0" fontId="1" fillId="0" borderId="15" xfId="43" applyFont="1" applyFill="1" applyBorder="1" applyAlignment="1">
      <alignment horizontal="center" vertical="center"/>
    </xf>
    <xf numFmtId="0" fontId="1" fillId="0" borderId="10" xfId="43" applyFont="1" applyFill="1" applyBorder="1" applyAlignment="1">
      <alignment horizontal="center" vertical="center"/>
    </xf>
    <xf numFmtId="49" fontId="6" fillId="0" borderId="19" xfId="43" applyNumberFormat="1" applyFont="1" applyFill="1" applyBorder="1" applyAlignment="1">
      <alignment horizontal="center" vertical="center" wrapText="1" shrinkToFit="1"/>
    </xf>
    <xf numFmtId="49" fontId="6" fillId="0" borderId="20" xfId="43" applyNumberFormat="1" applyFont="1" applyFill="1" applyBorder="1" applyAlignment="1">
      <alignment horizontal="center" vertical="center" wrapText="1" shrinkToFit="1"/>
    </xf>
    <xf numFmtId="49" fontId="6" fillId="0" borderId="22" xfId="43" applyNumberFormat="1" applyFont="1" applyFill="1" applyBorder="1" applyAlignment="1">
      <alignment horizontal="center" vertical="center" wrapText="1" shrinkToFit="1"/>
    </xf>
    <xf numFmtId="49" fontId="6" fillId="0" borderId="24" xfId="43" applyNumberFormat="1" applyFont="1" applyFill="1" applyBorder="1" applyAlignment="1">
      <alignment horizontal="center" vertical="center" wrapText="1" shrinkToFit="1"/>
    </xf>
    <xf numFmtId="49" fontId="6" fillId="0" borderId="19" xfId="43" applyNumberFormat="1" applyFont="1" applyFill="1" applyBorder="1" applyAlignment="1">
      <alignment horizontal="center" vertical="center" wrapText="1"/>
    </xf>
    <xf numFmtId="49" fontId="6" fillId="0" borderId="20" xfId="43" applyNumberFormat="1" applyFont="1" applyFill="1" applyBorder="1" applyAlignment="1">
      <alignment horizontal="center" vertical="center" wrapText="1"/>
    </xf>
    <xf numFmtId="49" fontId="6" fillId="0" borderId="22" xfId="43" applyNumberFormat="1" applyFont="1" applyFill="1" applyBorder="1" applyAlignment="1">
      <alignment horizontal="center" vertical="center" wrapText="1"/>
    </xf>
    <xf numFmtId="49" fontId="6" fillId="0" borderId="24" xfId="43" applyNumberFormat="1" applyFont="1" applyFill="1" applyBorder="1" applyAlignment="1">
      <alignment horizontal="center" vertical="center" wrapText="1"/>
    </xf>
    <xf numFmtId="0" fontId="1" fillId="0" borderId="19" xfId="43" applyFont="1" applyFill="1" applyBorder="1" applyAlignment="1">
      <alignment horizontal="center" vertical="center" shrinkToFit="1"/>
    </xf>
    <xf numFmtId="0" fontId="1" fillId="0" borderId="20" xfId="43" applyFont="1" applyFill="1" applyBorder="1" applyAlignment="1">
      <alignment horizontal="center" vertical="center" shrinkToFit="1"/>
    </xf>
    <xf numFmtId="0" fontId="1" fillId="0" borderId="22" xfId="43" applyFont="1" applyFill="1" applyBorder="1" applyAlignment="1">
      <alignment horizontal="center" vertical="center" shrinkToFit="1"/>
    </xf>
    <xf numFmtId="0" fontId="1" fillId="0" borderId="24" xfId="43" applyFont="1" applyFill="1" applyBorder="1" applyAlignment="1">
      <alignment horizontal="center" vertical="center" shrinkToFit="1"/>
    </xf>
    <xf numFmtId="0" fontId="6" fillId="0" borderId="20" xfId="44" applyFont="1" applyFill="1" applyBorder="1" applyAlignment="1">
      <alignment horizontal="center" vertical="center" shrinkToFit="1"/>
    </xf>
    <xf numFmtId="0" fontId="0" fillId="0" borderId="23" xfId="44" applyNumberFormat="1" applyFont="1" applyFill="1" applyBorder="1" applyAlignment="1">
      <alignment horizontal="center" vertical="center"/>
    </xf>
    <xf numFmtId="0" fontId="1" fillId="0" borderId="17" xfId="44" applyNumberFormat="1" applyFont="1" applyFill="1" applyBorder="1" applyAlignment="1">
      <alignment horizontal="center" vertical="center"/>
    </xf>
    <xf numFmtId="0" fontId="1" fillId="0" borderId="23" xfId="43" applyFont="1" applyFill="1" applyBorder="1" applyAlignment="1">
      <alignment horizontal="center" vertical="center"/>
    </xf>
    <xf numFmtId="0" fontId="1" fillId="0" borderId="17" xfId="43" applyFont="1" applyFill="1" applyBorder="1" applyAlignment="1">
      <alignment horizontal="center" vertical="center"/>
    </xf>
    <xf numFmtId="49" fontId="6" fillId="0" borderId="10" xfId="43" applyNumberFormat="1" applyFont="1" applyFill="1" applyBorder="1" applyAlignment="1">
      <alignment horizontal="center" vertical="center" wrapText="1"/>
    </xf>
    <xf numFmtId="49" fontId="1" fillId="0" borderId="19" xfId="43" applyNumberFormat="1" applyFont="1" applyFill="1" applyBorder="1" applyAlignment="1">
      <alignment horizontal="center" vertical="center" wrapText="1"/>
    </xf>
    <xf numFmtId="49" fontId="1" fillId="0" borderId="20" xfId="43" applyNumberFormat="1" applyFont="1" applyFill="1" applyBorder="1" applyAlignment="1">
      <alignment horizontal="center" vertical="center" wrapText="1"/>
    </xf>
    <xf numFmtId="49" fontId="1" fillId="0" borderId="22" xfId="43" applyNumberFormat="1" applyFont="1" applyFill="1" applyBorder="1" applyAlignment="1">
      <alignment horizontal="center" vertical="center" wrapText="1"/>
    </xf>
    <xf numFmtId="49" fontId="1" fillId="0" borderId="24" xfId="43" applyNumberFormat="1" applyFont="1" applyFill="1" applyBorder="1" applyAlignment="1">
      <alignment horizontal="center" vertical="center" wrapText="1"/>
    </xf>
    <xf numFmtId="0" fontId="1" fillId="0" borderId="19" xfId="43" applyFont="1" applyFill="1" applyBorder="1" applyAlignment="1">
      <alignment horizontal="center" vertical="center" wrapText="1"/>
    </xf>
    <xf numFmtId="0" fontId="1" fillId="0" borderId="20" xfId="43" applyFont="1" applyFill="1" applyBorder="1" applyAlignment="1">
      <alignment horizontal="center" vertical="center" wrapText="1"/>
    </xf>
    <xf numFmtId="0" fontId="1" fillId="0" borderId="22" xfId="43" applyFont="1" applyFill="1" applyBorder="1" applyAlignment="1">
      <alignment horizontal="center" vertical="center" wrapText="1"/>
    </xf>
    <xf numFmtId="0" fontId="1" fillId="0" borderId="24" xfId="43" applyFont="1" applyFill="1" applyBorder="1" applyAlignment="1">
      <alignment horizontal="center" vertical="center" wrapText="1"/>
    </xf>
    <xf numFmtId="0" fontId="1" fillId="0" borderId="19" xfId="43" applyFont="1" applyFill="1" applyBorder="1" applyAlignment="1">
      <alignment horizontal="center" vertical="center"/>
    </xf>
    <xf numFmtId="0" fontId="1" fillId="0" borderId="20" xfId="43" applyFont="1" applyFill="1" applyBorder="1" applyAlignment="1">
      <alignment horizontal="center" vertical="center"/>
    </xf>
    <xf numFmtId="0" fontId="1" fillId="0" borderId="22" xfId="43" applyFont="1" applyFill="1" applyBorder="1" applyAlignment="1">
      <alignment horizontal="center" vertical="center"/>
    </xf>
    <xf numFmtId="0" fontId="1" fillId="0" borderId="24" xfId="43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３．調査結果" xfId="43" xr:uid="{00000000-0005-0000-0000-00002B000000}"/>
    <cellStyle name="標準_H20地下水定期（ホームページ掲載様式）" xfId="44" xr:uid="{00000000-0005-0000-0000-00002C000000}"/>
    <cellStyle name="標準_Sheet1" xfId="45" xr:uid="{00000000-0005-0000-0000-00002E000000}"/>
    <cellStyle name="良い" xfId="46" builtinId="26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O43"/>
  <sheetViews>
    <sheetView showGridLines="0" tabSelected="1" view="pageBreakPreview" zoomScaleNormal="100" workbookViewId="0">
      <pane xSplit="4" ySplit="4" topLeftCell="E5" activePane="bottomRight" state="frozenSplit"/>
      <selection pane="topRight" activeCell="C1" sqref="C1"/>
      <selection pane="bottomLeft" activeCell="A8" sqref="A8"/>
      <selection pane="bottomRight" activeCell="ER5" sqref="ER5"/>
    </sheetView>
  </sheetViews>
  <sheetFormatPr defaultColWidth="9" defaultRowHeight="12.9" customHeight="1"/>
  <cols>
    <col min="1" max="1" width="2.6640625" style="23" customWidth="1"/>
    <col min="2" max="2" width="4.6640625" style="23" customWidth="1"/>
    <col min="3" max="3" width="2.6640625" style="23" customWidth="1"/>
    <col min="4" max="4" width="17.21875" style="23" customWidth="1"/>
    <col min="5" max="5" width="2.6640625" style="23" customWidth="1"/>
    <col min="6" max="6" width="9.109375" style="23" customWidth="1"/>
    <col min="7" max="7" width="2.6640625" style="23" customWidth="1"/>
    <col min="8" max="8" width="9.109375" style="23" customWidth="1"/>
    <col min="9" max="9" width="2.6640625" style="23" customWidth="1"/>
    <col min="10" max="10" width="9.109375" style="23" customWidth="1"/>
    <col min="11" max="11" width="2.6640625" style="23" customWidth="1"/>
    <col min="12" max="12" width="9.109375" style="23" customWidth="1"/>
    <col min="13" max="13" width="2.6640625" style="23" customWidth="1"/>
    <col min="14" max="14" width="9.109375" style="23" customWidth="1"/>
    <col min="15" max="15" width="2.6640625" style="23" customWidth="1"/>
    <col min="16" max="16" width="9.109375" style="23" customWidth="1"/>
    <col min="17" max="17" width="2.6640625" style="23" customWidth="1"/>
    <col min="18" max="18" width="9.109375" style="23" customWidth="1"/>
    <col min="19" max="19" width="2.6640625" style="23" customWidth="1"/>
    <col min="20" max="20" width="9.109375" style="23" customWidth="1"/>
    <col min="21" max="21" width="2.6640625" style="23" customWidth="1"/>
    <col min="22" max="22" width="9.109375" style="23" customWidth="1"/>
    <col min="23" max="23" width="2.6640625" style="23" customWidth="1"/>
    <col min="24" max="24" width="9.109375" style="23" customWidth="1"/>
    <col min="25" max="25" width="2.6640625" style="23" customWidth="1"/>
    <col min="26" max="26" width="9.109375" style="23" customWidth="1"/>
    <col min="27" max="27" width="2.6640625" style="23" customWidth="1"/>
    <col min="28" max="28" width="9.109375" style="23" customWidth="1"/>
    <col min="29" max="29" width="2.6640625" style="23" customWidth="1"/>
    <col min="30" max="30" width="9.109375" style="23" customWidth="1"/>
    <col min="31" max="31" width="2.6640625" style="23" customWidth="1"/>
    <col min="32" max="32" width="9.109375" style="23" customWidth="1"/>
    <col min="33" max="33" width="2.6640625" style="23" customWidth="1"/>
    <col min="34" max="34" width="9.109375" style="23" customWidth="1"/>
    <col min="35" max="35" width="2.6640625" style="23" customWidth="1"/>
    <col min="36" max="36" width="9.109375" style="23" customWidth="1"/>
    <col min="37" max="37" width="2.6640625" style="23" customWidth="1"/>
    <col min="38" max="38" width="9.109375" style="23" customWidth="1"/>
    <col min="39" max="39" width="2.6640625" style="23" customWidth="1"/>
    <col min="40" max="40" width="9.109375" style="23" customWidth="1"/>
    <col min="41" max="41" width="2.6640625" style="23" customWidth="1"/>
    <col min="42" max="42" width="9.109375" style="23" customWidth="1"/>
    <col min="43" max="43" width="2.6640625" style="23" customWidth="1"/>
    <col min="44" max="44" width="9.109375" style="23" customWidth="1"/>
    <col min="45" max="45" width="2.6640625" style="23" customWidth="1"/>
    <col min="46" max="46" width="9.109375" style="23" customWidth="1"/>
    <col min="47" max="47" width="2.6640625" style="23" customWidth="1"/>
    <col min="48" max="48" width="9.109375" style="23" customWidth="1"/>
    <col min="49" max="49" width="2.6640625" style="23" customWidth="1"/>
    <col min="50" max="50" width="9.109375" style="23" customWidth="1"/>
    <col min="51" max="51" width="2.6640625" style="23" customWidth="1"/>
    <col min="52" max="52" width="9.109375" style="23" customWidth="1"/>
    <col min="53" max="53" width="2.6640625" style="23" customWidth="1"/>
    <col min="54" max="54" width="9.109375" style="23" customWidth="1"/>
    <col min="55" max="55" width="2.6640625" style="23" customWidth="1"/>
    <col min="56" max="56" width="9.109375" style="23" customWidth="1"/>
    <col min="57" max="57" width="2.6640625" style="23" customWidth="1"/>
    <col min="58" max="58" width="9.109375" style="23" customWidth="1"/>
    <col min="59" max="59" width="2.6640625" style="23" customWidth="1"/>
    <col min="60" max="60" width="9.109375" style="23" customWidth="1"/>
    <col min="61" max="61" width="2.6640625" style="23" customWidth="1"/>
    <col min="62" max="62" width="9.109375" style="23" customWidth="1"/>
    <col min="63" max="63" width="2.6640625" style="23" customWidth="1"/>
    <col min="64" max="64" width="9.109375" style="23" customWidth="1"/>
    <col min="65" max="65" width="2.6640625" style="23" customWidth="1"/>
    <col min="66" max="66" width="9.109375" style="23" customWidth="1"/>
    <col min="67" max="67" width="2.6640625" style="23" customWidth="1"/>
    <col min="68" max="68" width="9.109375" style="23" customWidth="1"/>
    <col min="69" max="69" width="2.6640625" style="23" customWidth="1"/>
    <col min="70" max="70" width="9.109375" style="23" customWidth="1"/>
    <col min="71" max="71" width="2.6640625" style="23" customWidth="1"/>
    <col min="72" max="72" width="9.109375" style="23" customWidth="1"/>
    <col min="73" max="73" width="2.6640625" style="23" customWidth="1"/>
    <col min="74" max="74" width="9.109375" style="23" customWidth="1"/>
    <col min="75" max="75" width="2.6640625" style="23" customWidth="1"/>
    <col min="76" max="76" width="9.109375" style="23" customWidth="1"/>
    <col min="77" max="77" width="2.6640625" style="23" customWidth="1"/>
    <col min="78" max="78" width="9.109375" style="23" customWidth="1"/>
    <col min="79" max="79" width="2.6640625" style="23" customWidth="1"/>
    <col min="80" max="80" width="9.109375" style="23" customWidth="1"/>
    <col min="81" max="81" width="2.6640625" style="23" customWidth="1"/>
    <col min="82" max="82" width="9.109375" style="23" customWidth="1"/>
    <col min="83" max="83" width="2.6640625" style="23" customWidth="1"/>
    <col min="84" max="84" width="9.109375" style="23" customWidth="1"/>
    <col min="85" max="85" width="2.6640625" style="23" customWidth="1"/>
    <col min="86" max="86" width="9.109375" style="23" customWidth="1"/>
    <col min="87" max="87" width="2.6640625" style="23" customWidth="1"/>
    <col min="88" max="88" width="9.109375" style="23" customWidth="1"/>
    <col min="89" max="89" width="2.6640625" style="23" customWidth="1"/>
    <col min="90" max="90" width="9.109375" style="23" customWidth="1"/>
    <col min="91" max="91" width="2.6640625" style="23" customWidth="1"/>
    <col min="92" max="92" width="9.109375" style="23" customWidth="1"/>
    <col min="93" max="93" width="2.6640625" style="23" customWidth="1"/>
    <col min="94" max="94" width="9.109375" style="23" customWidth="1"/>
    <col min="95" max="95" width="2.6640625" style="23" customWidth="1"/>
    <col min="96" max="96" width="9.109375" style="23" customWidth="1"/>
    <col min="97" max="97" width="2.6640625" style="23" customWidth="1"/>
    <col min="98" max="98" width="9.109375" style="23" customWidth="1"/>
    <col min="99" max="99" width="2.6640625" style="23" customWidth="1"/>
    <col min="100" max="100" width="9.109375" style="23" customWidth="1"/>
    <col min="101" max="101" width="2.6640625" style="23" customWidth="1"/>
    <col min="102" max="102" width="9.109375" style="23" customWidth="1"/>
    <col min="103" max="103" width="2.6640625" style="23" customWidth="1"/>
    <col min="104" max="104" width="9.109375" style="23" customWidth="1"/>
    <col min="105" max="105" width="2.6640625" style="23" customWidth="1"/>
    <col min="106" max="106" width="9.109375" style="23" customWidth="1"/>
    <col min="107" max="107" width="2.6640625" style="23" customWidth="1"/>
    <col min="108" max="108" width="9.109375" style="23" customWidth="1"/>
    <col min="109" max="109" width="2.6640625" style="23" customWidth="1"/>
    <col min="110" max="110" width="9.109375" style="23" customWidth="1"/>
    <col min="111" max="111" width="2.6640625" style="23" customWidth="1"/>
    <col min="112" max="112" width="9.109375" style="23" customWidth="1"/>
    <col min="113" max="113" width="2.6640625" style="23" customWidth="1"/>
    <col min="114" max="114" width="9.109375" style="23" customWidth="1"/>
    <col min="115" max="115" width="2.6640625" style="23" customWidth="1"/>
    <col min="116" max="116" width="9.109375" style="23" customWidth="1"/>
    <col min="117" max="117" width="2.6640625" style="23" customWidth="1"/>
    <col min="118" max="118" width="9.109375" style="23" customWidth="1"/>
    <col min="119" max="119" width="2.6640625" style="23" customWidth="1"/>
    <col min="120" max="120" width="9.109375" style="23" customWidth="1"/>
    <col min="121" max="121" width="2.6640625" style="23" customWidth="1"/>
    <col min="122" max="122" width="9.109375" style="23" customWidth="1"/>
    <col min="123" max="123" width="2.6640625" style="23" customWidth="1"/>
    <col min="124" max="124" width="9.109375" style="23" customWidth="1"/>
    <col min="125" max="125" width="2.6640625" style="23" customWidth="1"/>
    <col min="126" max="126" width="9.109375" style="23" customWidth="1"/>
    <col min="127" max="127" width="2.6640625" style="23" customWidth="1"/>
    <col min="128" max="128" width="9.109375" style="23" customWidth="1"/>
    <col min="129" max="129" width="2.6640625" style="23" customWidth="1"/>
    <col min="130" max="130" width="9.109375" style="23" customWidth="1"/>
    <col min="131" max="131" width="2.6640625" style="23" customWidth="1"/>
    <col min="132" max="132" width="9.109375" style="23" customWidth="1"/>
    <col min="133" max="133" width="2.6640625" style="23" customWidth="1"/>
    <col min="134" max="134" width="9.109375" style="23" customWidth="1"/>
    <col min="135" max="135" width="2.6640625" style="25" customWidth="1"/>
    <col min="136" max="136" width="8.44140625" style="22" customWidth="1"/>
    <col min="137" max="137" width="2.33203125" style="22" bestFit="1" customWidth="1"/>
    <col min="138" max="138" width="8" style="22" customWidth="1"/>
    <col min="139" max="139" width="11.77734375" style="22" customWidth="1"/>
    <col min="140" max="140" width="19.6640625" style="22" customWidth="1"/>
    <col min="141" max="141" width="2.44140625" style="23" customWidth="1"/>
    <col min="142" max="16384" width="9" style="23"/>
  </cols>
  <sheetData>
    <row r="1" spans="2:145" s="20" customFormat="1" ht="16.2">
      <c r="E1" s="21" t="s">
        <v>153</v>
      </c>
      <c r="EE1" s="22"/>
      <c r="EF1" s="22"/>
      <c r="EG1" s="22"/>
      <c r="EH1" s="22"/>
      <c r="EI1" s="22"/>
      <c r="EJ1" s="22"/>
    </row>
    <row r="2" spans="2:145" ht="12.9" customHeight="1">
      <c r="X2" s="24" t="s">
        <v>15</v>
      </c>
      <c r="AR2" s="24" t="s">
        <v>15</v>
      </c>
      <c r="BL2" s="24" t="s">
        <v>15</v>
      </c>
      <c r="CF2" s="24" t="s">
        <v>15</v>
      </c>
      <c r="CZ2" s="24" t="s">
        <v>15</v>
      </c>
      <c r="DT2" s="24" t="s">
        <v>15</v>
      </c>
      <c r="ED2" s="24"/>
      <c r="EJ2" s="26" t="s">
        <v>15</v>
      </c>
      <c r="EK2" s="27"/>
    </row>
    <row r="3" spans="2:145" ht="28.8" customHeight="1">
      <c r="B3" s="192" t="s">
        <v>237</v>
      </c>
      <c r="C3" s="182"/>
      <c r="D3" s="178"/>
      <c r="E3" s="181">
        <v>1</v>
      </c>
      <c r="F3" s="176"/>
      <c r="G3" s="175">
        <v>2</v>
      </c>
      <c r="H3" s="176"/>
      <c r="I3" s="175">
        <v>3</v>
      </c>
      <c r="J3" s="176"/>
      <c r="K3" s="175">
        <v>4</v>
      </c>
      <c r="L3" s="176"/>
      <c r="M3" s="175">
        <v>5</v>
      </c>
      <c r="N3" s="176"/>
      <c r="O3" s="175">
        <v>6</v>
      </c>
      <c r="P3" s="176"/>
      <c r="Q3" s="175">
        <v>7</v>
      </c>
      <c r="R3" s="176"/>
      <c r="S3" s="179">
        <v>8</v>
      </c>
      <c r="T3" s="180"/>
      <c r="U3" s="175">
        <v>9</v>
      </c>
      <c r="V3" s="176"/>
      <c r="W3" s="175">
        <v>10</v>
      </c>
      <c r="X3" s="176"/>
      <c r="Y3" s="175">
        <v>11</v>
      </c>
      <c r="Z3" s="176"/>
      <c r="AA3" s="179">
        <v>12</v>
      </c>
      <c r="AB3" s="180"/>
      <c r="AC3" s="175">
        <v>13</v>
      </c>
      <c r="AD3" s="176"/>
      <c r="AE3" s="175">
        <v>14</v>
      </c>
      <c r="AF3" s="176"/>
      <c r="AG3" s="175">
        <v>15</v>
      </c>
      <c r="AH3" s="176"/>
      <c r="AI3" s="175">
        <v>16</v>
      </c>
      <c r="AJ3" s="176"/>
      <c r="AK3" s="175">
        <v>17</v>
      </c>
      <c r="AL3" s="176"/>
      <c r="AM3" s="175">
        <v>18</v>
      </c>
      <c r="AN3" s="176"/>
      <c r="AO3" s="175">
        <v>19</v>
      </c>
      <c r="AP3" s="176"/>
      <c r="AQ3" s="175">
        <v>20</v>
      </c>
      <c r="AR3" s="176"/>
      <c r="AS3" s="179">
        <v>21</v>
      </c>
      <c r="AT3" s="180"/>
      <c r="AU3" s="175">
        <v>22</v>
      </c>
      <c r="AV3" s="176"/>
      <c r="AW3" s="175">
        <v>23</v>
      </c>
      <c r="AX3" s="176"/>
      <c r="AY3" s="175">
        <v>24</v>
      </c>
      <c r="AZ3" s="176"/>
      <c r="BA3" s="175">
        <v>25</v>
      </c>
      <c r="BB3" s="176"/>
      <c r="BC3" s="175">
        <v>26</v>
      </c>
      <c r="BD3" s="176"/>
      <c r="BE3" s="175">
        <v>27</v>
      </c>
      <c r="BF3" s="176"/>
      <c r="BG3" s="175">
        <v>28</v>
      </c>
      <c r="BH3" s="176"/>
      <c r="BI3" s="175">
        <v>29</v>
      </c>
      <c r="BJ3" s="176"/>
      <c r="BK3" s="175">
        <v>30</v>
      </c>
      <c r="BL3" s="176"/>
      <c r="BM3" s="175">
        <v>31</v>
      </c>
      <c r="BN3" s="176"/>
      <c r="BO3" s="175">
        <v>32</v>
      </c>
      <c r="BP3" s="176"/>
      <c r="BQ3" s="175">
        <v>33</v>
      </c>
      <c r="BR3" s="176"/>
      <c r="BS3" s="175">
        <v>34</v>
      </c>
      <c r="BT3" s="176"/>
      <c r="BU3" s="175">
        <v>35</v>
      </c>
      <c r="BV3" s="176"/>
      <c r="BW3" s="175">
        <v>36</v>
      </c>
      <c r="BX3" s="176"/>
      <c r="BY3" s="175">
        <v>37</v>
      </c>
      <c r="BZ3" s="176"/>
      <c r="CA3" s="175">
        <v>38</v>
      </c>
      <c r="CB3" s="176"/>
      <c r="CC3" s="175">
        <v>39</v>
      </c>
      <c r="CD3" s="176"/>
      <c r="CE3" s="175">
        <v>40</v>
      </c>
      <c r="CF3" s="176"/>
      <c r="CG3" s="175">
        <v>41</v>
      </c>
      <c r="CH3" s="176"/>
      <c r="CI3" s="175">
        <v>42</v>
      </c>
      <c r="CJ3" s="176"/>
      <c r="CK3" s="175">
        <v>43</v>
      </c>
      <c r="CL3" s="176"/>
      <c r="CM3" s="175">
        <v>44</v>
      </c>
      <c r="CN3" s="176"/>
      <c r="CO3" s="175">
        <v>45</v>
      </c>
      <c r="CP3" s="176"/>
      <c r="CQ3" s="175">
        <v>46</v>
      </c>
      <c r="CR3" s="176"/>
      <c r="CS3" s="175">
        <v>47</v>
      </c>
      <c r="CT3" s="176"/>
      <c r="CU3" s="175">
        <v>48</v>
      </c>
      <c r="CV3" s="176"/>
      <c r="CW3" s="175">
        <v>49</v>
      </c>
      <c r="CX3" s="176"/>
      <c r="CY3" s="175">
        <v>50</v>
      </c>
      <c r="CZ3" s="176"/>
      <c r="DA3" s="175">
        <v>51</v>
      </c>
      <c r="DB3" s="176"/>
      <c r="DC3" s="175">
        <v>52</v>
      </c>
      <c r="DD3" s="176"/>
      <c r="DE3" s="175">
        <v>53</v>
      </c>
      <c r="DF3" s="176"/>
      <c r="DG3" s="175">
        <v>54</v>
      </c>
      <c r="DH3" s="176"/>
      <c r="DI3" s="175">
        <v>55</v>
      </c>
      <c r="DJ3" s="176"/>
      <c r="DK3" s="175">
        <v>56</v>
      </c>
      <c r="DL3" s="176"/>
      <c r="DM3" s="175">
        <v>57</v>
      </c>
      <c r="DN3" s="176"/>
      <c r="DO3" s="175">
        <v>58</v>
      </c>
      <c r="DP3" s="176"/>
      <c r="DQ3" s="175">
        <v>59</v>
      </c>
      <c r="DR3" s="176"/>
      <c r="DS3" s="175">
        <v>60</v>
      </c>
      <c r="DT3" s="176"/>
      <c r="DU3" s="175">
        <v>61</v>
      </c>
      <c r="DV3" s="176"/>
      <c r="DW3" s="175">
        <v>62</v>
      </c>
      <c r="DX3" s="176"/>
      <c r="DY3" s="175">
        <v>63</v>
      </c>
      <c r="DZ3" s="176"/>
      <c r="EA3" s="175">
        <v>64</v>
      </c>
      <c r="EB3" s="176"/>
      <c r="EC3" s="175">
        <v>65</v>
      </c>
      <c r="ED3" s="176"/>
      <c r="EE3" s="30"/>
      <c r="EF3" s="195" t="s">
        <v>101</v>
      </c>
      <c r="EG3" s="197" t="s">
        <v>12</v>
      </c>
      <c r="EH3" s="198"/>
      <c r="EI3" s="201" t="s">
        <v>17</v>
      </c>
      <c r="EJ3" s="195" t="s">
        <v>40</v>
      </c>
      <c r="EM3" s="195" t="s">
        <v>151</v>
      </c>
      <c r="EN3" s="195" t="s">
        <v>150</v>
      </c>
      <c r="EO3" s="195" t="s">
        <v>152</v>
      </c>
    </row>
    <row r="4" spans="2:145" ht="28.8" customHeight="1">
      <c r="B4" s="192" t="s">
        <v>238</v>
      </c>
      <c r="C4" s="182"/>
      <c r="D4" s="178"/>
      <c r="E4" s="181" t="s">
        <v>157</v>
      </c>
      <c r="F4" s="176"/>
      <c r="G4" s="175" t="s">
        <v>159</v>
      </c>
      <c r="H4" s="176"/>
      <c r="I4" s="175" t="s">
        <v>161</v>
      </c>
      <c r="J4" s="176"/>
      <c r="K4" s="175" t="s">
        <v>163</v>
      </c>
      <c r="L4" s="176"/>
      <c r="M4" s="175" t="s">
        <v>164</v>
      </c>
      <c r="N4" s="176"/>
      <c r="O4" s="175" t="s">
        <v>165</v>
      </c>
      <c r="P4" s="176"/>
      <c r="Q4" s="175" t="s">
        <v>167</v>
      </c>
      <c r="R4" s="176"/>
      <c r="S4" s="175" t="s">
        <v>168</v>
      </c>
      <c r="T4" s="176"/>
      <c r="U4" s="175" t="s">
        <v>170</v>
      </c>
      <c r="V4" s="176"/>
      <c r="W4" s="175" t="s">
        <v>170</v>
      </c>
      <c r="X4" s="176"/>
      <c r="Y4" s="175" t="s">
        <v>172</v>
      </c>
      <c r="Z4" s="176"/>
      <c r="AA4" s="175" t="s">
        <v>172</v>
      </c>
      <c r="AB4" s="176"/>
      <c r="AC4" s="175" t="s">
        <v>172</v>
      </c>
      <c r="AD4" s="176"/>
      <c r="AE4" s="175" t="s">
        <v>174</v>
      </c>
      <c r="AF4" s="176"/>
      <c r="AG4" s="175" t="s">
        <v>175</v>
      </c>
      <c r="AH4" s="176"/>
      <c r="AI4" s="175" t="s">
        <v>177</v>
      </c>
      <c r="AJ4" s="176"/>
      <c r="AK4" s="175" t="s">
        <v>179</v>
      </c>
      <c r="AL4" s="176"/>
      <c r="AM4" s="175" t="s">
        <v>180</v>
      </c>
      <c r="AN4" s="176"/>
      <c r="AO4" s="175" t="s">
        <v>182</v>
      </c>
      <c r="AP4" s="176"/>
      <c r="AQ4" s="175" t="s">
        <v>184</v>
      </c>
      <c r="AR4" s="176"/>
      <c r="AS4" s="175" t="s">
        <v>184</v>
      </c>
      <c r="AT4" s="176"/>
      <c r="AU4" s="175" t="s">
        <v>186</v>
      </c>
      <c r="AV4" s="176"/>
      <c r="AW4" s="175" t="s">
        <v>186</v>
      </c>
      <c r="AX4" s="176"/>
      <c r="AY4" s="175" t="s">
        <v>187</v>
      </c>
      <c r="AZ4" s="176"/>
      <c r="BA4" s="175" t="s">
        <v>187</v>
      </c>
      <c r="BB4" s="176"/>
      <c r="BC4" s="175" t="s">
        <v>187</v>
      </c>
      <c r="BD4" s="176"/>
      <c r="BE4" s="175" t="s">
        <v>189</v>
      </c>
      <c r="BF4" s="176"/>
      <c r="BG4" s="175" t="s">
        <v>189</v>
      </c>
      <c r="BH4" s="176"/>
      <c r="BI4" s="175" t="s">
        <v>191</v>
      </c>
      <c r="BJ4" s="176"/>
      <c r="BK4" s="175" t="s">
        <v>191</v>
      </c>
      <c r="BL4" s="176"/>
      <c r="BM4" s="175" t="s">
        <v>192</v>
      </c>
      <c r="BN4" s="176"/>
      <c r="BO4" s="175" t="s">
        <v>192</v>
      </c>
      <c r="BP4" s="176"/>
      <c r="BQ4" s="175" t="s">
        <v>192</v>
      </c>
      <c r="BR4" s="176"/>
      <c r="BS4" s="175" t="s">
        <v>192</v>
      </c>
      <c r="BT4" s="176"/>
      <c r="BU4" s="175" t="s">
        <v>192</v>
      </c>
      <c r="BV4" s="176"/>
      <c r="BW4" s="175" t="s">
        <v>194</v>
      </c>
      <c r="BX4" s="176"/>
      <c r="BY4" s="175" t="s">
        <v>196</v>
      </c>
      <c r="BZ4" s="176"/>
      <c r="CA4" s="175" t="s">
        <v>197</v>
      </c>
      <c r="CB4" s="176"/>
      <c r="CC4" s="175" t="s">
        <v>199</v>
      </c>
      <c r="CD4" s="176"/>
      <c r="CE4" s="175" t="s">
        <v>200</v>
      </c>
      <c r="CF4" s="176"/>
      <c r="CG4" s="175" t="s">
        <v>201</v>
      </c>
      <c r="CH4" s="176"/>
      <c r="CI4" s="175" t="s">
        <v>202</v>
      </c>
      <c r="CJ4" s="176"/>
      <c r="CK4" s="175" t="s">
        <v>204</v>
      </c>
      <c r="CL4" s="176"/>
      <c r="CM4" s="175" t="s">
        <v>204</v>
      </c>
      <c r="CN4" s="176"/>
      <c r="CO4" s="175" t="s">
        <v>204</v>
      </c>
      <c r="CP4" s="176"/>
      <c r="CQ4" s="175" t="s">
        <v>206</v>
      </c>
      <c r="CR4" s="176"/>
      <c r="CS4" s="177" t="s">
        <v>207</v>
      </c>
      <c r="CT4" s="178"/>
      <c r="CU4" s="177" t="s">
        <v>209</v>
      </c>
      <c r="CV4" s="178"/>
      <c r="CW4" s="175" t="s">
        <v>210</v>
      </c>
      <c r="CX4" s="176"/>
      <c r="CY4" s="175" t="s">
        <v>212</v>
      </c>
      <c r="CZ4" s="176"/>
      <c r="DA4" s="175" t="s">
        <v>214</v>
      </c>
      <c r="DB4" s="176"/>
      <c r="DC4" s="175" t="s">
        <v>215</v>
      </c>
      <c r="DD4" s="176"/>
      <c r="DE4" s="175" t="s">
        <v>217</v>
      </c>
      <c r="DF4" s="176"/>
      <c r="DG4" s="175" t="s">
        <v>219</v>
      </c>
      <c r="DH4" s="176"/>
      <c r="DI4" s="175" t="s">
        <v>221</v>
      </c>
      <c r="DJ4" s="176"/>
      <c r="DK4" s="177" t="s">
        <v>223</v>
      </c>
      <c r="DL4" s="178"/>
      <c r="DM4" s="177" t="s">
        <v>225</v>
      </c>
      <c r="DN4" s="178"/>
      <c r="DO4" s="175" t="s">
        <v>226</v>
      </c>
      <c r="DP4" s="176"/>
      <c r="DQ4" s="175" t="s">
        <v>227</v>
      </c>
      <c r="DR4" s="176"/>
      <c r="DS4" s="175" t="s">
        <v>228</v>
      </c>
      <c r="DT4" s="176"/>
      <c r="DU4" s="177" t="s">
        <v>230</v>
      </c>
      <c r="DV4" s="178"/>
      <c r="DW4" s="175" t="s">
        <v>232</v>
      </c>
      <c r="DX4" s="176"/>
      <c r="DY4" s="175" t="s">
        <v>234</v>
      </c>
      <c r="DZ4" s="176"/>
      <c r="EA4" s="175" t="s">
        <v>235</v>
      </c>
      <c r="EB4" s="176"/>
      <c r="EC4" s="175" t="s">
        <v>236</v>
      </c>
      <c r="ED4" s="176"/>
      <c r="EE4" s="19"/>
      <c r="EF4" s="196"/>
      <c r="EG4" s="199"/>
      <c r="EH4" s="200"/>
      <c r="EI4" s="202"/>
      <c r="EJ4" s="196"/>
      <c r="EM4" s="196"/>
      <c r="EN4" s="196"/>
      <c r="EO4" s="196"/>
    </row>
    <row r="5" spans="2:145" ht="14.1" customHeight="1">
      <c r="B5" s="188" t="s">
        <v>13</v>
      </c>
      <c r="C5" s="183" t="s">
        <v>0</v>
      </c>
      <c r="D5" s="184"/>
      <c r="E5" s="28" t="s">
        <v>99</v>
      </c>
      <c r="F5" s="40">
        <v>1E-3</v>
      </c>
      <c r="G5" s="28" t="s">
        <v>99</v>
      </c>
      <c r="H5" s="40">
        <v>1E-3</v>
      </c>
      <c r="I5" s="28" t="s">
        <v>99</v>
      </c>
      <c r="J5" s="40">
        <v>1E-3</v>
      </c>
      <c r="K5" s="28" t="s">
        <v>99</v>
      </c>
      <c r="L5" s="40">
        <v>1E-3</v>
      </c>
      <c r="M5" s="28" t="s">
        <v>99</v>
      </c>
      <c r="N5" s="40">
        <v>1E-3</v>
      </c>
      <c r="O5" s="28" t="s">
        <v>99</v>
      </c>
      <c r="P5" s="40">
        <v>1E-3</v>
      </c>
      <c r="Q5" s="28" t="s">
        <v>99</v>
      </c>
      <c r="R5" s="40">
        <v>1E-3</v>
      </c>
      <c r="S5" s="28" t="s">
        <v>99</v>
      </c>
      <c r="T5" s="40">
        <v>1E-3</v>
      </c>
      <c r="U5" s="28" t="s">
        <v>99</v>
      </c>
      <c r="V5" s="40">
        <v>1E-3</v>
      </c>
      <c r="W5" s="28" t="s">
        <v>99</v>
      </c>
      <c r="X5" s="40">
        <v>1E-3</v>
      </c>
      <c r="Y5" s="28" t="s">
        <v>99</v>
      </c>
      <c r="Z5" s="40">
        <v>1E-3</v>
      </c>
      <c r="AA5" s="28" t="s">
        <v>99</v>
      </c>
      <c r="AB5" s="40">
        <v>1E-3</v>
      </c>
      <c r="AC5" s="28" t="s">
        <v>99</v>
      </c>
      <c r="AD5" s="40">
        <v>1E-3</v>
      </c>
      <c r="AE5" s="28" t="s">
        <v>99</v>
      </c>
      <c r="AF5" s="40">
        <v>1E-3</v>
      </c>
      <c r="AG5" s="28" t="s">
        <v>99</v>
      </c>
      <c r="AH5" s="40">
        <v>1E-3</v>
      </c>
      <c r="AI5" s="28" t="s">
        <v>99</v>
      </c>
      <c r="AJ5" s="40">
        <v>1E-3</v>
      </c>
      <c r="AK5" s="28" t="s">
        <v>99</v>
      </c>
      <c r="AL5" s="40">
        <v>1E-3</v>
      </c>
      <c r="AM5" s="28" t="s">
        <v>99</v>
      </c>
      <c r="AN5" s="40">
        <v>1E-3</v>
      </c>
      <c r="AO5" s="28" t="s">
        <v>99</v>
      </c>
      <c r="AP5" s="40">
        <v>1E-3</v>
      </c>
      <c r="AQ5" s="28" t="s">
        <v>99</v>
      </c>
      <c r="AR5" s="40">
        <v>1E-3</v>
      </c>
      <c r="AS5" s="28" t="s">
        <v>99</v>
      </c>
      <c r="AT5" s="40">
        <v>1E-3</v>
      </c>
      <c r="AU5" s="28" t="s">
        <v>99</v>
      </c>
      <c r="AV5" s="40">
        <v>1E-3</v>
      </c>
      <c r="AW5" s="28" t="s">
        <v>99</v>
      </c>
      <c r="AX5" s="40">
        <v>1E-3</v>
      </c>
      <c r="AY5" s="28" t="s">
        <v>99</v>
      </c>
      <c r="AZ5" s="40">
        <v>1E-3</v>
      </c>
      <c r="BA5" s="28" t="s">
        <v>99</v>
      </c>
      <c r="BB5" s="40">
        <v>1E-3</v>
      </c>
      <c r="BC5" s="28" t="s">
        <v>99</v>
      </c>
      <c r="BD5" s="40">
        <v>1E-3</v>
      </c>
      <c r="BE5" s="28" t="s">
        <v>99</v>
      </c>
      <c r="BF5" s="40">
        <v>1E-3</v>
      </c>
      <c r="BG5" s="28" t="s">
        <v>99</v>
      </c>
      <c r="BH5" s="40">
        <v>1E-3</v>
      </c>
      <c r="BI5" s="28" t="s">
        <v>99</v>
      </c>
      <c r="BJ5" s="40">
        <v>1E-3</v>
      </c>
      <c r="BK5" s="28" t="s">
        <v>99</v>
      </c>
      <c r="BL5" s="40">
        <v>1E-3</v>
      </c>
      <c r="BM5" s="28" t="s">
        <v>29</v>
      </c>
      <c r="BN5" s="32">
        <v>1E-3</v>
      </c>
      <c r="BO5" s="28" t="s">
        <v>99</v>
      </c>
      <c r="BP5" s="32">
        <v>1E-3</v>
      </c>
      <c r="BQ5" s="28" t="s">
        <v>29</v>
      </c>
      <c r="BR5" s="32">
        <v>1E-3</v>
      </c>
      <c r="BS5" s="28" t="s">
        <v>29</v>
      </c>
      <c r="BT5" s="32">
        <v>1E-3</v>
      </c>
      <c r="BU5" s="28" t="s">
        <v>29</v>
      </c>
      <c r="BV5" s="32">
        <v>1E-3</v>
      </c>
      <c r="BW5" s="28" t="s">
        <v>99</v>
      </c>
      <c r="BX5" s="40">
        <v>1E-3</v>
      </c>
      <c r="BY5" s="28" t="s">
        <v>99</v>
      </c>
      <c r="BZ5" s="40">
        <v>1E-3</v>
      </c>
      <c r="CA5" s="28" t="s">
        <v>99</v>
      </c>
      <c r="CB5" s="40">
        <v>1E-3</v>
      </c>
      <c r="CC5" s="28" t="s">
        <v>99</v>
      </c>
      <c r="CD5" s="40">
        <v>1E-3</v>
      </c>
      <c r="CE5" s="28" t="s">
        <v>99</v>
      </c>
      <c r="CF5" s="40">
        <v>1E-3</v>
      </c>
      <c r="CG5" s="28" t="s">
        <v>99</v>
      </c>
      <c r="CH5" s="40">
        <v>1E-3</v>
      </c>
      <c r="CI5" s="28" t="s">
        <v>99</v>
      </c>
      <c r="CJ5" s="40">
        <v>1E-3</v>
      </c>
      <c r="CK5" s="28" t="s">
        <v>29</v>
      </c>
      <c r="CL5" s="32">
        <v>1E-3</v>
      </c>
      <c r="CM5" s="28" t="s">
        <v>29</v>
      </c>
      <c r="CN5" s="32">
        <v>1E-3</v>
      </c>
      <c r="CO5" s="28" t="s">
        <v>29</v>
      </c>
      <c r="CP5" s="32">
        <v>1E-3</v>
      </c>
      <c r="CQ5" s="28" t="s">
        <v>99</v>
      </c>
      <c r="CR5" s="40">
        <v>1E-3</v>
      </c>
      <c r="CS5" s="28" t="s">
        <v>99</v>
      </c>
      <c r="CT5" s="40">
        <v>1E-3</v>
      </c>
      <c r="CU5" s="28" t="s">
        <v>99</v>
      </c>
      <c r="CV5" s="40">
        <v>1E-3</v>
      </c>
      <c r="CW5" s="28" t="s">
        <v>99</v>
      </c>
      <c r="CX5" s="40">
        <v>1E-3</v>
      </c>
      <c r="CY5" s="28" t="s">
        <v>99</v>
      </c>
      <c r="CZ5" s="40">
        <v>1E-3</v>
      </c>
      <c r="DA5" s="28" t="s">
        <v>99</v>
      </c>
      <c r="DB5" s="40">
        <v>1E-3</v>
      </c>
      <c r="DC5" s="28" t="s">
        <v>99</v>
      </c>
      <c r="DD5" s="40">
        <v>1E-3</v>
      </c>
      <c r="DE5" s="28" t="s">
        <v>99</v>
      </c>
      <c r="DF5" s="40">
        <v>1E-3</v>
      </c>
      <c r="DG5" s="28" t="s">
        <v>99</v>
      </c>
      <c r="DH5" s="40">
        <v>1E-3</v>
      </c>
      <c r="DI5" s="28" t="s">
        <v>99</v>
      </c>
      <c r="DJ5" s="40">
        <v>1E-3</v>
      </c>
      <c r="DK5" s="28" t="s">
        <v>99</v>
      </c>
      <c r="DL5" s="40">
        <v>1E-3</v>
      </c>
      <c r="DM5" s="28" t="s">
        <v>99</v>
      </c>
      <c r="DN5" s="40">
        <v>1E-3</v>
      </c>
      <c r="DO5" s="28" t="s">
        <v>99</v>
      </c>
      <c r="DP5" s="40">
        <v>1E-3</v>
      </c>
      <c r="DQ5" s="28" t="s">
        <v>99</v>
      </c>
      <c r="DR5" s="40">
        <v>1E-3</v>
      </c>
      <c r="DS5" s="28" t="s">
        <v>99</v>
      </c>
      <c r="DT5" s="40">
        <v>1E-3</v>
      </c>
      <c r="DU5" s="28" t="s">
        <v>99</v>
      </c>
      <c r="DV5" s="40">
        <v>1E-3</v>
      </c>
      <c r="DW5" s="28" t="s">
        <v>99</v>
      </c>
      <c r="DX5" s="40">
        <v>1E-3</v>
      </c>
      <c r="DY5" s="28" t="s">
        <v>99</v>
      </c>
      <c r="DZ5" s="40">
        <v>1E-3</v>
      </c>
      <c r="EA5" s="28" t="s">
        <v>99</v>
      </c>
      <c r="EB5" s="40">
        <v>1E-3</v>
      </c>
      <c r="EC5" s="28" t="s">
        <v>99</v>
      </c>
      <c r="ED5" s="40">
        <v>1E-3</v>
      </c>
      <c r="EE5" s="33"/>
      <c r="EF5" s="34">
        <f t="shared" ref="EF5:EF39" si="0">COUNT(E5:ED5)</f>
        <v>65</v>
      </c>
      <c r="EG5" s="29" t="str">
        <f t="shared" ref="EG5:EG10" si="1">IF(COUNTIF(E5:ED5,"=&lt;")=EF5,"&lt;","")</f>
        <v>&lt;</v>
      </c>
      <c r="EH5" s="32">
        <f t="shared" ref="EH5:EH10" si="2">MAX(E5:ED5)</f>
        <v>1E-3</v>
      </c>
      <c r="EI5" s="34">
        <v>0</v>
      </c>
      <c r="EJ5" s="35" t="s">
        <v>49</v>
      </c>
      <c r="EM5" s="171">
        <f>EF5-EN5</f>
        <v>65</v>
      </c>
      <c r="EN5" s="171">
        <f t="shared" ref="EN5:EN39" si="3">EF5-COUNTIF(E5:ED5,"=&lt;")</f>
        <v>0</v>
      </c>
      <c r="EO5" s="172">
        <f>EN5/(EN5+EM5)</f>
        <v>0</v>
      </c>
    </row>
    <row r="6" spans="2:145" ht="14.1" customHeight="1">
      <c r="B6" s="189"/>
      <c r="C6" s="183" t="s">
        <v>3</v>
      </c>
      <c r="D6" s="184"/>
      <c r="E6" s="28" t="s">
        <v>99</v>
      </c>
      <c r="F6" s="40">
        <v>0.01</v>
      </c>
      <c r="G6" s="28" t="s">
        <v>99</v>
      </c>
      <c r="H6" s="40">
        <v>0.01</v>
      </c>
      <c r="I6" s="28" t="s">
        <v>99</v>
      </c>
      <c r="J6" s="40">
        <v>0.01</v>
      </c>
      <c r="K6" s="28" t="s">
        <v>99</v>
      </c>
      <c r="L6" s="40">
        <v>0.01</v>
      </c>
      <c r="M6" s="28" t="s">
        <v>99</v>
      </c>
      <c r="N6" s="40">
        <v>0.01</v>
      </c>
      <c r="O6" s="28" t="s">
        <v>99</v>
      </c>
      <c r="P6" s="40">
        <v>0.01</v>
      </c>
      <c r="Q6" s="28" t="s">
        <v>99</v>
      </c>
      <c r="R6" s="40">
        <v>0.01</v>
      </c>
      <c r="S6" s="28" t="s">
        <v>99</v>
      </c>
      <c r="T6" s="40">
        <v>0.01</v>
      </c>
      <c r="U6" s="28" t="s">
        <v>99</v>
      </c>
      <c r="V6" s="40">
        <v>0.01</v>
      </c>
      <c r="W6" s="28" t="s">
        <v>99</v>
      </c>
      <c r="X6" s="40">
        <v>0.01</v>
      </c>
      <c r="Y6" s="28" t="s">
        <v>99</v>
      </c>
      <c r="Z6" s="40">
        <v>0.01</v>
      </c>
      <c r="AA6" s="28" t="s">
        <v>99</v>
      </c>
      <c r="AB6" s="40">
        <v>0.01</v>
      </c>
      <c r="AC6" s="28" t="s">
        <v>99</v>
      </c>
      <c r="AD6" s="40">
        <v>0.01</v>
      </c>
      <c r="AE6" s="28" t="s">
        <v>99</v>
      </c>
      <c r="AF6" s="40">
        <v>0.01</v>
      </c>
      <c r="AG6" s="28" t="s">
        <v>99</v>
      </c>
      <c r="AH6" s="40">
        <v>0.01</v>
      </c>
      <c r="AI6" s="28" t="s">
        <v>99</v>
      </c>
      <c r="AJ6" s="40">
        <v>0.01</v>
      </c>
      <c r="AK6" s="28" t="s">
        <v>99</v>
      </c>
      <c r="AL6" s="40">
        <v>0.01</v>
      </c>
      <c r="AM6" s="28" t="s">
        <v>99</v>
      </c>
      <c r="AN6" s="40">
        <v>0.01</v>
      </c>
      <c r="AO6" s="28" t="s">
        <v>99</v>
      </c>
      <c r="AP6" s="40">
        <v>0.01</v>
      </c>
      <c r="AQ6" s="28" t="s">
        <v>99</v>
      </c>
      <c r="AR6" s="40">
        <v>0.01</v>
      </c>
      <c r="AS6" s="28" t="s">
        <v>99</v>
      </c>
      <c r="AT6" s="40">
        <v>0.01</v>
      </c>
      <c r="AU6" s="28" t="s">
        <v>99</v>
      </c>
      <c r="AV6" s="40">
        <v>0.01</v>
      </c>
      <c r="AW6" s="28" t="s">
        <v>99</v>
      </c>
      <c r="AX6" s="40">
        <v>0.01</v>
      </c>
      <c r="AY6" s="28" t="s">
        <v>99</v>
      </c>
      <c r="AZ6" s="40">
        <v>0.01</v>
      </c>
      <c r="BA6" s="28" t="s">
        <v>99</v>
      </c>
      <c r="BB6" s="40">
        <v>0.01</v>
      </c>
      <c r="BC6" s="28" t="s">
        <v>99</v>
      </c>
      <c r="BD6" s="40">
        <v>0.01</v>
      </c>
      <c r="BE6" s="28" t="s">
        <v>99</v>
      </c>
      <c r="BF6" s="40">
        <v>0.01</v>
      </c>
      <c r="BG6" s="28" t="s">
        <v>99</v>
      </c>
      <c r="BH6" s="40">
        <v>0.01</v>
      </c>
      <c r="BI6" s="28" t="s">
        <v>99</v>
      </c>
      <c r="BJ6" s="40">
        <v>0.01</v>
      </c>
      <c r="BK6" s="28" t="s">
        <v>99</v>
      </c>
      <c r="BL6" s="40">
        <v>0.01</v>
      </c>
      <c r="BM6" s="28" t="s">
        <v>99</v>
      </c>
      <c r="BN6" s="40">
        <v>0.1</v>
      </c>
      <c r="BO6" s="28" t="s">
        <v>99</v>
      </c>
      <c r="BP6" s="40">
        <v>0.1</v>
      </c>
      <c r="BQ6" s="28" t="s">
        <v>99</v>
      </c>
      <c r="BR6" s="40">
        <v>0.1</v>
      </c>
      <c r="BS6" s="28" t="s">
        <v>99</v>
      </c>
      <c r="BT6" s="40">
        <v>0.1</v>
      </c>
      <c r="BU6" s="28" t="s">
        <v>99</v>
      </c>
      <c r="BV6" s="40">
        <v>0.1</v>
      </c>
      <c r="BW6" s="28" t="s">
        <v>99</v>
      </c>
      <c r="BX6" s="40">
        <v>0.01</v>
      </c>
      <c r="BY6" s="28" t="s">
        <v>99</v>
      </c>
      <c r="BZ6" s="40">
        <v>0.01</v>
      </c>
      <c r="CA6" s="28" t="s">
        <v>99</v>
      </c>
      <c r="CB6" s="40">
        <v>0.01</v>
      </c>
      <c r="CC6" s="28" t="s">
        <v>99</v>
      </c>
      <c r="CD6" s="40">
        <v>0.01</v>
      </c>
      <c r="CE6" s="28" t="s">
        <v>99</v>
      </c>
      <c r="CF6" s="40">
        <v>0.01</v>
      </c>
      <c r="CG6" s="28" t="s">
        <v>99</v>
      </c>
      <c r="CH6" s="40">
        <v>0.01</v>
      </c>
      <c r="CI6" s="28" t="s">
        <v>99</v>
      </c>
      <c r="CJ6" s="40">
        <v>0.01</v>
      </c>
      <c r="CK6" s="28" t="s">
        <v>29</v>
      </c>
      <c r="CL6" s="32">
        <v>0.1</v>
      </c>
      <c r="CM6" s="28" t="s">
        <v>29</v>
      </c>
      <c r="CN6" s="32">
        <v>0.1</v>
      </c>
      <c r="CO6" s="28" t="s">
        <v>29</v>
      </c>
      <c r="CP6" s="32">
        <v>0.1</v>
      </c>
      <c r="CQ6" s="28" t="s">
        <v>99</v>
      </c>
      <c r="CR6" s="40">
        <v>0.01</v>
      </c>
      <c r="CS6" s="28" t="s">
        <v>99</v>
      </c>
      <c r="CT6" s="40">
        <v>0.01</v>
      </c>
      <c r="CU6" s="28" t="s">
        <v>99</v>
      </c>
      <c r="CV6" s="40">
        <v>0.01</v>
      </c>
      <c r="CW6" s="28" t="s">
        <v>99</v>
      </c>
      <c r="CX6" s="40">
        <v>0.01</v>
      </c>
      <c r="CY6" s="28" t="s">
        <v>99</v>
      </c>
      <c r="CZ6" s="40">
        <v>0.01</v>
      </c>
      <c r="DA6" s="28" t="s">
        <v>99</v>
      </c>
      <c r="DB6" s="40">
        <v>0.01</v>
      </c>
      <c r="DC6" s="28" t="s">
        <v>99</v>
      </c>
      <c r="DD6" s="40">
        <v>0.01</v>
      </c>
      <c r="DE6" s="28" t="s">
        <v>99</v>
      </c>
      <c r="DF6" s="40">
        <v>0.01</v>
      </c>
      <c r="DG6" s="28" t="s">
        <v>99</v>
      </c>
      <c r="DH6" s="40">
        <v>0.01</v>
      </c>
      <c r="DI6" s="28" t="s">
        <v>99</v>
      </c>
      <c r="DJ6" s="40">
        <v>0.01</v>
      </c>
      <c r="DK6" s="28" t="s">
        <v>99</v>
      </c>
      <c r="DL6" s="40">
        <v>0.01</v>
      </c>
      <c r="DM6" s="28" t="s">
        <v>99</v>
      </c>
      <c r="DN6" s="40">
        <v>0.01</v>
      </c>
      <c r="DO6" s="28" t="s">
        <v>99</v>
      </c>
      <c r="DP6" s="40">
        <v>0.01</v>
      </c>
      <c r="DQ6" s="28" t="s">
        <v>99</v>
      </c>
      <c r="DR6" s="40">
        <v>0.01</v>
      </c>
      <c r="DS6" s="28" t="s">
        <v>99</v>
      </c>
      <c r="DT6" s="40">
        <v>0.01</v>
      </c>
      <c r="DU6" s="28" t="s">
        <v>99</v>
      </c>
      <c r="DV6" s="40">
        <v>0.01</v>
      </c>
      <c r="DW6" s="28" t="s">
        <v>99</v>
      </c>
      <c r="DX6" s="40">
        <v>0.01</v>
      </c>
      <c r="DY6" s="28" t="s">
        <v>99</v>
      </c>
      <c r="DZ6" s="40">
        <v>0.01</v>
      </c>
      <c r="EA6" s="28" t="s">
        <v>99</v>
      </c>
      <c r="EB6" s="40">
        <v>0.01</v>
      </c>
      <c r="EC6" s="28" t="s">
        <v>99</v>
      </c>
      <c r="ED6" s="40">
        <v>0.01</v>
      </c>
      <c r="EE6" s="33"/>
      <c r="EF6" s="34">
        <f t="shared" si="0"/>
        <v>65</v>
      </c>
      <c r="EG6" s="29" t="str">
        <f t="shared" si="1"/>
        <v>&lt;</v>
      </c>
      <c r="EH6" s="32">
        <f t="shared" si="2"/>
        <v>0.1</v>
      </c>
      <c r="EI6" s="34">
        <v>0</v>
      </c>
      <c r="EJ6" s="35" t="s">
        <v>18</v>
      </c>
      <c r="EM6" s="171">
        <f t="shared" ref="EM6:EM39" si="4">EF6-EN6</f>
        <v>65</v>
      </c>
      <c r="EN6" s="171">
        <f t="shared" si="3"/>
        <v>0</v>
      </c>
      <c r="EO6" s="172">
        <f t="shared" ref="EO6:EO39" si="5">EN6/(EN6+EM6)</f>
        <v>0</v>
      </c>
    </row>
    <row r="7" spans="2:145" ht="14.1" customHeight="1">
      <c r="B7" s="189"/>
      <c r="C7" s="183" t="s">
        <v>4</v>
      </c>
      <c r="D7" s="184"/>
      <c r="E7" s="28" t="s">
        <v>99</v>
      </c>
      <c r="F7" s="40">
        <v>2E-3</v>
      </c>
      <c r="G7" s="28"/>
      <c r="H7" s="32">
        <v>2E-3</v>
      </c>
      <c r="I7" s="28" t="s">
        <v>99</v>
      </c>
      <c r="J7" s="40">
        <v>2E-3</v>
      </c>
      <c r="K7" s="28" t="s">
        <v>99</v>
      </c>
      <c r="L7" s="40">
        <v>2E-3</v>
      </c>
      <c r="M7" s="28"/>
      <c r="N7" s="32">
        <v>2E-3</v>
      </c>
      <c r="O7" s="28" t="s">
        <v>99</v>
      </c>
      <c r="P7" s="40">
        <v>2E-3</v>
      </c>
      <c r="Q7" s="28" t="s">
        <v>99</v>
      </c>
      <c r="R7" s="40">
        <v>2E-3</v>
      </c>
      <c r="S7" s="28" t="s">
        <v>99</v>
      </c>
      <c r="T7" s="40">
        <v>2E-3</v>
      </c>
      <c r="U7" s="28" t="s">
        <v>99</v>
      </c>
      <c r="V7" s="40">
        <v>2E-3</v>
      </c>
      <c r="W7" s="28"/>
      <c r="X7" s="32">
        <v>2E-3</v>
      </c>
      <c r="Y7" s="28" t="s">
        <v>99</v>
      </c>
      <c r="Z7" s="40">
        <v>2E-3</v>
      </c>
      <c r="AA7" s="28" t="s">
        <v>99</v>
      </c>
      <c r="AB7" s="40">
        <v>2E-3</v>
      </c>
      <c r="AC7" s="28" t="s">
        <v>99</v>
      </c>
      <c r="AD7" s="40">
        <v>2E-3</v>
      </c>
      <c r="AE7" s="28"/>
      <c r="AF7" s="32">
        <v>5.0000000000000001E-3</v>
      </c>
      <c r="AG7" s="28" t="s">
        <v>99</v>
      </c>
      <c r="AH7" s="40">
        <v>2E-3</v>
      </c>
      <c r="AI7" s="28" t="s">
        <v>99</v>
      </c>
      <c r="AJ7" s="40">
        <v>2E-3</v>
      </c>
      <c r="AK7" s="28" t="s">
        <v>99</v>
      </c>
      <c r="AL7" s="40">
        <v>2E-3</v>
      </c>
      <c r="AM7" s="28" t="s">
        <v>99</v>
      </c>
      <c r="AN7" s="40">
        <v>2E-3</v>
      </c>
      <c r="AO7" s="28" t="s">
        <v>99</v>
      </c>
      <c r="AP7" s="40">
        <v>2E-3</v>
      </c>
      <c r="AQ7" s="28"/>
      <c r="AR7" s="32">
        <v>2E-3</v>
      </c>
      <c r="AS7" s="28" t="s">
        <v>99</v>
      </c>
      <c r="AT7" s="40">
        <v>2E-3</v>
      </c>
      <c r="AU7" s="28" t="s">
        <v>99</v>
      </c>
      <c r="AV7" s="40">
        <v>2E-3</v>
      </c>
      <c r="AW7" s="28" t="s">
        <v>99</v>
      </c>
      <c r="AX7" s="40">
        <v>2E-3</v>
      </c>
      <c r="AY7" s="28" t="s">
        <v>99</v>
      </c>
      <c r="AZ7" s="40">
        <v>2E-3</v>
      </c>
      <c r="BA7" s="28" t="s">
        <v>99</v>
      </c>
      <c r="BB7" s="40">
        <v>2E-3</v>
      </c>
      <c r="BC7" s="28" t="s">
        <v>99</v>
      </c>
      <c r="BD7" s="40">
        <v>2E-3</v>
      </c>
      <c r="BE7" s="28" t="s">
        <v>99</v>
      </c>
      <c r="BF7" s="40">
        <v>2E-3</v>
      </c>
      <c r="BG7" s="28" t="s">
        <v>99</v>
      </c>
      <c r="BH7" s="40">
        <v>2E-3</v>
      </c>
      <c r="BI7" s="28" t="s">
        <v>99</v>
      </c>
      <c r="BJ7" s="40">
        <v>2E-3</v>
      </c>
      <c r="BK7" s="28" t="s">
        <v>99</v>
      </c>
      <c r="BL7" s="40">
        <v>2E-3</v>
      </c>
      <c r="BM7" s="28" t="s">
        <v>29</v>
      </c>
      <c r="BN7" s="32">
        <v>2E-3</v>
      </c>
      <c r="BO7" s="28" t="s">
        <v>29</v>
      </c>
      <c r="BP7" s="32">
        <v>2E-3</v>
      </c>
      <c r="BQ7" s="28" t="s">
        <v>29</v>
      </c>
      <c r="BR7" s="32">
        <v>2E-3</v>
      </c>
      <c r="BS7" s="28" t="s">
        <v>29</v>
      </c>
      <c r="BT7" s="32">
        <v>2E-3</v>
      </c>
      <c r="BU7" s="28" t="s">
        <v>29</v>
      </c>
      <c r="BV7" s="32">
        <v>2E-3</v>
      </c>
      <c r="BW7" s="28" t="s">
        <v>99</v>
      </c>
      <c r="BX7" s="40">
        <v>2E-3</v>
      </c>
      <c r="BY7" s="28" t="s">
        <v>99</v>
      </c>
      <c r="BZ7" s="40">
        <v>2E-3</v>
      </c>
      <c r="CA7" s="28" t="s">
        <v>99</v>
      </c>
      <c r="CB7" s="40">
        <v>2E-3</v>
      </c>
      <c r="CC7" s="28" t="s">
        <v>99</v>
      </c>
      <c r="CD7" s="40">
        <v>2E-3</v>
      </c>
      <c r="CE7" s="28" t="s">
        <v>99</v>
      </c>
      <c r="CF7" s="40">
        <v>2E-3</v>
      </c>
      <c r="CG7" s="28" t="s">
        <v>99</v>
      </c>
      <c r="CH7" s="40">
        <v>2E-3</v>
      </c>
      <c r="CI7" s="28" t="s">
        <v>99</v>
      </c>
      <c r="CJ7" s="40">
        <v>2E-3</v>
      </c>
      <c r="CK7" s="28" t="s">
        <v>29</v>
      </c>
      <c r="CL7" s="32">
        <v>5.0000000000000001E-3</v>
      </c>
      <c r="CM7" s="28" t="s">
        <v>29</v>
      </c>
      <c r="CN7" s="32">
        <v>5.0000000000000001E-3</v>
      </c>
      <c r="CO7" s="28" t="s">
        <v>29</v>
      </c>
      <c r="CP7" s="32">
        <v>5.0000000000000001E-3</v>
      </c>
      <c r="CQ7" s="28" t="s">
        <v>99</v>
      </c>
      <c r="CR7" s="40">
        <v>2E-3</v>
      </c>
      <c r="CS7" s="28" t="s">
        <v>99</v>
      </c>
      <c r="CT7" s="40">
        <v>2E-3</v>
      </c>
      <c r="CU7" s="28" t="s">
        <v>99</v>
      </c>
      <c r="CV7" s="40">
        <v>2E-3</v>
      </c>
      <c r="CW7" s="28" t="s">
        <v>99</v>
      </c>
      <c r="CX7" s="40">
        <v>2E-3</v>
      </c>
      <c r="CY7" s="28" t="s">
        <v>99</v>
      </c>
      <c r="CZ7" s="40">
        <v>2E-3</v>
      </c>
      <c r="DA7" s="28" t="s">
        <v>99</v>
      </c>
      <c r="DB7" s="40">
        <v>2E-3</v>
      </c>
      <c r="DC7" s="28" t="s">
        <v>99</v>
      </c>
      <c r="DD7" s="40">
        <v>2E-3</v>
      </c>
      <c r="DE7" s="28"/>
      <c r="DF7" s="32">
        <v>2E-3</v>
      </c>
      <c r="DG7" s="28" t="s">
        <v>99</v>
      </c>
      <c r="DH7" s="40">
        <v>2E-3</v>
      </c>
      <c r="DI7" s="28" t="s">
        <v>99</v>
      </c>
      <c r="DJ7" s="40">
        <v>2E-3</v>
      </c>
      <c r="DK7" s="28" t="s">
        <v>99</v>
      </c>
      <c r="DL7" s="40">
        <v>2E-3</v>
      </c>
      <c r="DM7" s="28" t="s">
        <v>99</v>
      </c>
      <c r="DN7" s="40">
        <v>2E-3</v>
      </c>
      <c r="DO7" s="28" t="s">
        <v>99</v>
      </c>
      <c r="DP7" s="40">
        <v>2E-3</v>
      </c>
      <c r="DQ7" s="28" t="s">
        <v>99</v>
      </c>
      <c r="DR7" s="40">
        <v>2E-3</v>
      </c>
      <c r="DS7" s="28" t="s">
        <v>99</v>
      </c>
      <c r="DT7" s="40">
        <v>2E-3</v>
      </c>
      <c r="DU7" s="28" t="s">
        <v>99</v>
      </c>
      <c r="DV7" s="40">
        <v>2E-3</v>
      </c>
      <c r="DW7" s="28" t="s">
        <v>99</v>
      </c>
      <c r="DX7" s="40">
        <v>2E-3</v>
      </c>
      <c r="DY7" s="28" t="s">
        <v>99</v>
      </c>
      <c r="DZ7" s="40">
        <v>2E-3</v>
      </c>
      <c r="EA7" s="28" t="s">
        <v>99</v>
      </c>
      <c r="EB7" s="40">
        <v>2E-3</v>
      </c>
      <c r="EC7" s="28" t="s">
        <v>99</v>
      </c>
      <c r="ED7" s="40">
        <v>2E-3</v>
      </c>
      <c r="EE7" s="33"/>
      <c r="EF7" s="34">
        <f t="shared" si="0"/>
        <v>65</v>
      </c>
      <c r="EG7" s="29" t="str">
        <f t="shared" si="1"/>
        <v/>
      </c>
      <c r="EH7" s="32">
        <f t="shared" si="2"/>
        <v>5.0000000000000001E-3</v>
      </c>
      <c r="EI7" s="34">
        <v>0</v>
      </c>
      <c r="EJ7" s="35" t="s">
        <v>57</v>
      </c>
      <c r="EM7" s="171">
        <f t="shared" si="4"/>
        <v>59</v>
      </c>
      <c r="EN7" s="171">
        <f t="shared" si="3"/>
        <v>6</v>
      </c>
      <c r="EO7" s="172">
        <f t="shared" si="5"/>
        <v>9.2307692307692313E-2</v>
      </c>
    </row>
    <row r="8" spans="2:145" ht="14.1" customHeight="1">
      <c r="B8" s="189"/>
      <c r="C8" s="183" t="s">
        <v>5</v>
      </c>
      <c r="D8" s="184"/>
      <c r="E8" s="28" t="s">
        <v>99</v>
      </c>
      <c r="F8" s="40">
        <v>0.01</v>
      </c>
      <c r="G8" s="28" t="s">
        <v>99</v>
      </c>
      <c r="H8" s="40">
        <v>0.01</v>
      </c>
      <c r="I8" s="28" t="s">
        <v>99</v>
      </c>
      <c r="J8" s="40">
        <v>0.01</v>
      </c>
      <c r="K8" s="28" t="s">
        <v>99</v>
      </c>
      <c r="L8" s="40">
        <v>0.01</v>
      </c>
      <c r="M8" s="28" t="s">
        <v>99</v>
      </c>
      <c r="N8" s="40">
        <v>0.01</v>
      </c>
      <c r="O8" s="28" t="s">
        <v>99</v>
      </c>
      <c r="P8" s="40">
        <v>0.01</v>
      </c>
      <c r="Q8" s="28" t="s">
        <v>99</v>
      </c>
      <c r="R8" s="40">
        <v>0.01</v>
      </c>
      <c r="S8" s="28" t="s">
        <v>99</v>
      </c>
      <c r="T8" s="40">
        <v>0.01</v>
      </c>
      <c r="U8" s="28" t="s">
        <v>99</v>
      </c>
      <c r="V8" s="40">
        <v>0.01</v>
      </c>
      <c r="W8" s="28" t="s">
        <v>99</v>
      </c>
      <c r="X8" s="40">
        <v>0.01</v>
      </c>
      <c r="Y8" s="28" t="s">
        <v>99</v>
      </c>
      <c r="Z8" s="40">
        <v>0.01</v>
      </c>
      <c r="AA8" s="28" t="s">
        <v>99</v>
      </c>
      <c r="AB8" s="40">
        <v>0.01</v>
      </c>
      <c r="AC8" s="28" t="s">
        <v>99</v>
      </c>
      <c r="AD8" s="40">
        <v>0.01</v>
      </c>
      <c r="AE8" s="28" t="s">
        <v>99</v>
      </c>
      <c r="AF8" s="40">
        <v>0.01</v>
      </c>
      <c r="AG8" s="28" t="s">
        <v>99</v>
      </c>
      <c r="AH8" s="40">
        <v>0.01</v>
      </c>
      <c r="AI8" s="28" t="s">
        <v>99</v>
      </c>
      <c r="AJ8" s="40">
        <v>0.01</v>
      </c>
      <c r="AK8" s="28" t="s">
        <v>99</v>
      </c>
      <c r="AL8" s="40">
        <v>0.01</v>
      </c>
      <c r="AM8" s="28" t="s">
        <v>99</v>
      </c>
      <c r="AN8" s="40">
        <v>0.01</v>
      </c>
      <c r="AO8" s="28" t="s">
        <v>99</v>
      </c>
      <c r="AP8" s="40">
        <v>0.01</v>
      </c>
      <c r="AQ8" s="28" t="s">
        <v>99</v>
      </c>
      <c r="AR8" s="40">
        <v>0.01</v>
      </c>
      <c r="AS8" s="28" t="s">
        <v>99</v>
      </c>
      <c r="AT8" s="40">
        <v>0.01</v>
      </c>
      <c r="AU8" s="28" t="s">
        <v>99</v>
      </c>
      <c r="AV8" s="40">
        <v>0.01</v>
      </c>
      <c r="AW8" s="28" t="s">
        <v>99</v>
      </c>
      <c r="AX8" s="40">
        <v>0.01</v>
      </c>
      <c r="AY8" s="28" t="s">
        <v>99</v>
      </c>
      <c r="AZ8" s="40">
        <v>0.01</v>
      </c>
      <c r="BA8" s="28" t="s">
        <v>99</v>
      </c>
      <c r="BB8" s="40">
        <v>0.01</v>
      </c>
      <c r="BC8" s="28" t="s">
        <v>99</v>
      </c>
      <c r="BD8" s="40">
        <v>0.01</v>
      </c>
      <c r="BE8" s="28" t="s">
        <v>99</v>
      </c>
      <c r="BF8" s="40">
        <v>0.01</v>
      </c>
      <c r="BG8" s="28" t="s">
        <v>99</v>
      </c>
      <c r="BH8" s="40">
        <v>0.01</v>
      </c>
      <c r="BI8" s="28" t="s">
        <v>99</v>
      </c>
      <c r="BJ8" s="40">
        <v>0.01</v>
      </c>
      <c r="BK8" s="28" t="s">
        <v>99</v>
      </c>
      <c r="BL8" s="40">
        <v>0.01</v>
      </c>
      <c r="BM8" s="28" t="s">
        <v>29</v>
      </c>
      <c r="BN8" s="32">
        <v>0.01</v>
      </c>
      <c r="BO8" s="28" t="s">
        <v>29</v>
      </c>
      <c r="BP8" s="32">
        <v>0.01</v>
      </c>
      <c r="BQ8" s="28" t="s">
        <v>29</v>
      </c>
      <c r="BR8" s="32">
        <v>0.01</v>
      </c>
      <c r="BS8" s="28" t="s">
        <v>29</v>
      </c>
      <c r="BT8" s="32">
        <v>0.01</v>
      </c>
      <c r="BU8" s="28" t="s">
        <v>29</v>
      </c>
      <c r="BV8" s="32">
        <v>0.01</v>
      </c>
      <c r="BW8" s="28" t="s">
        <v>99</v>
      </c>
      <c r="BX8" s="40">
        <v>0.01</v>
      </c>
      <c r="BY8" s="28" t="s">
        <v>99</v>
      </c>
      <c r="BZ8" s="40">
        <v>0.01</v>
      </c>
      <c r="CA8" s="28" t="s">
        <v>99</v>
      </c>
      <c r="CB8" s="40">
        <v>0.01</v>
      </c>
      <c r="CC8" s="28" t="s">
        <v>99</v>
      </c>
      <c r="CD8" s="40">
        <v>0.01</v>
      </c>
      <c r="CE8" s="28" t="s">
        <v>99</v>
      </c>
      <c r="CF8" s="40">
        <v>0.01</v>
      </c>
      <c r="CG8" s="28" t="s">
        <v>99</v>
      </c>
      <c r="CH8" s="40">
        <v>0.01</v>
      </c>
      <c r="CI8" s="28" t="s">
        <v>99</v>
      </c>
      <c r="CJ8" s="40">
        <v>0.01</v>
      </c>
      <c r="CK8" s="28" t="s">
        <v>29</v>
      </c>
      <c r="CL8" s="32">
        <v>0.04</v>
      </c>
      <c r="CM8" s="28" t="s">
        <v>29</v>
      </c>
      <c r="CN8" s="32">
        <v>0.04</v>
      </c>
      <c r="CO8" s="28" t="s">
        <v>29</v>
      </c>
      <c r="CP8" s="32">
        <v>0.04</v>
      </c>
      <c r="CQ8" s="28" t="s">
        <v>99</v>
      </c>
      <c r="CR8" s="40">
        <v>0.01</v>
      </c>
      <c r="CS8" s="28" t="s">
        <v>99</v>
      </c>
      <c r="CT8" s="40">
        <v>0.01</v>
      </c>
      <c r="CU8" s="28" t="s">
        <v>99</v>
      </c>
      <c r="CV8" s="40">
        <v>0.01</v>
      </c>
      <c r="CW8" s="28" t="s">
        <v>99</v>
      </c>
      <c r="CX8" s="40">
        <v>0.01</v>
      </c>
      <c r="CY8" s="28" t="s">
        <v>99</v>
      </c>
      <c r="CZ8" s="40">
        <v>0.01</v>
      </c>
      <c r="DA8" s="28" t="s">
        <v>99</v>
      </c>
      <c r="DB8" s="40">
        <v>0.01</v>
      </c>
      <c r="DC8" s="28" t="s">
        <v>99</v>
      </c>
      <c r="DD8" s="40">
        <v>0.01</v>
      </c>
      <c r="DE8" s="28" t="s">
        <v>99</v>
      </c>
      <c r="DF8" s="40">
        <v>0.01</v>
      </c>
      <c r="DG8" s="28" t="s">
        <v>99</v>
      </c>
      <c r="DH8" s="40">
        <v>0.01</v>
      </c>
      <c r="DI8" s="28" t="s">
        <v>99</v>
      </c>
      <c r="DJ8" s="40">
        <v>0.01</v>
      </c>
      <c r="DK8" s="28" t="s">
        <v>99</v>
      </c>
      <c r="DL8" s="40">
        <v>0.01</v>
      </c>
      <c r="DM8" s="28" t="s">
        <v>99</v>
      </c>
      <c r="DN8" s="40">
        <v>0.01</v>
      </c>
      <c r="DO8" s="28" t="s">
        <v>99</v>
      </c>
      <c r="DP8" s="40">
        <v>0.01</v>
      </c>
      <c r="DQ8" s="28" t="s">
        <v>99</v>
      </c>
      <c r="DR8" s="40">
        <v>0.01</v>
      </c>
      <c r="DS8" s="28" t="s">
        <v>99</v>
      </c>
      <c r="DT8" s="40">
        <v>0.01</v>
      </c>
      <c r="DU8" s="28" t="s">
        <v>99</v>
      </c>
      <c r="DV8" s="40">
        <v>0.01</v>
      </c>
      <c r="DW8" s="28" t="s">
        <v>99</v>
      </c>
      <c r="DX8" s="40">
        <v>0.01</v>
      </c>
      <c r="DY8" s="28" t="s">
        <v>99</v>
      </c>
      <c r="DZ8" s="40">
        <v>0.01</v>
      </c>
      <c r="EA8" s="28" t="s">
        <v>99</v>
      </c>
      <c r="EB8" s="40">
        <v>0.01</v>
      </c>
      <c r="EC8" s="28" t="s">
        <v>99</v>
      </c>
      <c r="ED8" s="40">
        <v>0.01</v>
      </c>
      <c r="EE8" s="33"/>
      <c r="EF8" s="34">
        <f t="shared" si="0"/>
        <v>65</v>
      </c>
      <c r="EG8" s="29" t="str">
        <f t="shared" si="1"/>
        <v>&lt;</v>
      </c>
      <c r="EH8" s="32">
        <f t="shared" si="2"/>
        <v>0.04</v>
      </c>
      <c r="EI8" s="34">
        <v>0</v>
      </c>
      <c r="EJ8" s="35" t="s">
        <v>58</v>
      </c>
      <c r="EM8" s="171">
        <f t="shared" si="4"/>
        <v>65</v>
      </c>
      <c r="EN8" s="171">
        <f t="shared" si="3"/>
        <v>0</v>
      </c>
      <c r="EO8" s="172">
        <f t="shared" si="5"/>
        <v>0</v>
      </c>
    </row>
    <row r="9" spans="2:145" ht="14.1" customHeight="1">
      <c r="B9" s="189"/>
      <c r="C9" s="183" t="s">
        <v>6</v>
      </c>
      <c r="D9" s="184"/>
      <c r="E9" s="28" t="s">
        <v>99</v>
      </c>
      <c r="F9" s="40">
        <v>5.0000000000000001E-3</v>
      </c>
      <c r="G9" s="28" t="s">
        <v>99</v>
      </c>
      <c r="H9" s="40">
        <v>5.0000000000000001E-3</v>
      </c>
      <c r="I9" s="28" t="s">
        <v>99</v>
      </c>
      <c r="J9" s="40">
        <v>5.0000000000000001E-3</v>
      </c>
      <c r="K9" s="28" t="s">
        <v>99</v>
      </c>
      <c r="L9" s="40">
        <v>5.0000000000000001E-3</v>
      </c>
      <c r="M9" s="28" t="s">
        <v>99</v>
      </c>
      <c r="N9" s="40">
        <v>5.0000000000000001E-3</v>
      </c>
      <c r="O9" s="28" t="s">
        <v>99</v>
      </c>
      <c r="P9" s="40">
        <v>5.0000000000000001E-3</v>
      </c>
      <c r="Q9" s="28" t="s">
        <v>99</v>
      </c>
      <c r="R9" s="40">
        <v>5.0000000000000001E-3</v>
      </c>
      <c r="S9" s="28" t="s">
        <v>99</v>
      </c>
      <c r="T9" s="40">
        <v>5.0000000000000001E-3</v>
      </c>
      <c r="U9" s="28" t="s">
        <v>99</v>
      </c>
      <c r="V9" s="40">
        <v>5.0000000000000001E-3</v>
      </c>
      <c r="W9" s="28" t="s">
        <v>99</v>
      </c>
      <c r="X9" s="40">
        <v>5.0000000000000001E-3</v>
      </c>
      <c r="Y9" s="28" t="s">
        <v>99</v>
      </c>
      <c r="Z9" s="40">
        <v>5.0000000000000001E-3</v>
      </c>
      <c r="AA9" s="28" t="s">
        <v>99</v>
      </c>
      <c r="AB9" s="40">
        <v>5.0000000000000001E-3</v>
      </c>
      <c r="AC9" s="28" t="s">
        <v>99</v>
      </c>
      <c r="AD9" s="40">
        <v>5.0000000000000001E-3</v>
      </c>
      <c r="AE9" s="28" t="s">
        <v>99</v>
      </c>
      <c r="AF9" s="40">
        <v>5.0000000000000001E-3</v>
      </c>
      <c r="AG9" s="28" t="s">
        <v>99</v>
      </c>
      <c r="AH9" s="40">
        <v>5.0000000000000001E-3</v>
      </c>
      <c r="AI9" s="28" t="s">
        <v>99</v>
      </c>
      <c r="AJ9" s="40">
        <v>5.0000000000000001E-3</v>
      </c>
      <c r="AK9" s="28" t="s">
        <v>99</v>
      </c>
      <c r="AL9" s="40">
        <v>5.0000000000000001E-3</v>
      </c>
      <c r="AM9" s="28" t="s">
        <v>99</v>
      </c>
      <c r="AN9" s="40">
        <v>5.0000000000000001E-3</v>
      </c>
      <c r="AO9" s="28" t="s">
        <v>99</v>
      </c>
      <c r="AP9" s="40">
        <v>5.0000000000000001E-3</v>
      </c>
      <c r="AQ9" s="28" t="s">
        <v>99</v>
      </c>
      <c r="AR9" s="40">
        <v>5.0000000000000001E-3</v>
      </c>
      <c r="AS9" s="28" t="s">
        <v>99</v>
      </c>
      <c r="AT9" s="40">
        <v>5.0000000000000001E-3</v>
      </c>
      <c r="AU9" s="28" t="s">
        <v>99</v>
      </c>
      <c r="AV9" s="40">
        <v>5.0000000000000001E-3</v>
      </c>
      <c r="AW9" s="28" t="s">
        <v>99</v>
      </c>
      <c r="AX9" s="40">
        <v>5.0000000000000001E-3</v>
      </c>
      <c r="AY9" s="28" t="s">
        <v>99</v>
      </c>
      <c r="AZ9" s="40">
        <v>5.0000000000000001E-3</v>
      </c>
      <c r="BA9" s="28" t="s">
        <v>99</v>
      </c>
      <c r="BB9" s="40">
        <v>5.0000000000000001E-3</v>
      </c>
      <c r="BC9" s="28" t="s">
        <v>99</v>
      </c>
      <c r="BD9" s="40">
        <v>5.0000000000000001E-3</v>
      </c>
      <c r="BE9" s="28" t="s">
        <v>99</v>
      </c>
      <c r="BF9" s="40">
        <v>5.0000000000000001E-3</v>
      </c>
      <c r="BG9" s="28" t="s">
        <v>99</v>
      </c>
      <c r="BH9" s="40">
        <v>5.0000000000000001E-3</v>
      </c>
      <c r="BI9" s="28" t="s">
        <v>99</v>
      </c>
      <c r="BJ9" s="40">
        <v>5.0000000000000001E-3</v>
      </c>
      <c r="BK9" s="28" t="s">
        <v>99</v>
      </c>
      <c r="BL9" s="40">
        <v>5.0000000000000001E-3</v>
      </c>
      <c r="BM9" s="28" t="s">
        <v>29</v>
      </c>
      <c r="BN9" s="32">
        <v>5.0000000000000001E-3</v>
      </c>
      <c r="BO9" s="28" t="s">
        <v>29</v>
      </c>
      <c r="BP9" s="32">
        <v>5.0000000000000001E-3</v>
      </c>
      <c r="BQ9" s="28" t="s">
        <v>29</v>
      </c>
      <c r="BR9" s="32">
        <v>5.0000000000000001E-3</v>
      </c>
      <c r="BS9" s="28" t="s">
        <v>29</v>
      </c>
      <c r="BT9" s="32">
        <v>5.0000000000000001E-3</v>
      </c>
      <c r="BU9" s="28" t="s">
        <v>29</v>
      </c>
      <c r="BV9" s="32">
        <v>5.0000000000000001E-3</v>
      </c>
      <c r="BW9" s="28" t="s">
        <v>99</v>
      </c>
      <c r="BX9" s="40">
        <v>5.0000000000000001E-3</v>
      </c>
      <c r="BY9" s="28" t="s">
        <v>99</v>
      </c>
      <c r="BZ9" s="40">
        <v>5.0000000000000001E-3</v>
      </c>
      <c r="CA9" s="28" t="s">
        <v>99</v>
      </c>
      <c r="CB9" s="40">
        <v>5.0000000000000001E-3</v>
      </c>
      <c r="CC9" s="28" t="s">
        <v>99</v>
      </c>
      <c r="CD9" s="40">
        <v>5.0000000000000001E-3</v>
      </c>
      <c r="CE9" s="28" t="s">
        <v>99</v>
      </c>
      <c r="CF9" s="40">
        <v>5.0000000000000001E-3</v>
      </c>
      <c r="CG9" s="28" t="s">
        <v>99</v>
      </c>
      <c r="CH9" s="40">
        <v>5.0000000000000001E-3</v>
      </c>
      <c r="CI9" s="28" t="s">
        <v>99</v>
      </c>
      <c r="CJ9" s="40">
        <v>5.0000000000000001E-3</v>
      </c>
      <c r="CK9" s="28" t="s">
        <v>29</v>
      </c>
      <c r="CL9" s="32">
        <v>5.0000000000000001E-3</v>
      </c>
      <c r="CM9" s="28" t="s">
        <v>29</v>
      </c>
      <c r="CN9" s="32">
        <v>5.0000000000000001E-3</v>
      </c>
      <c r="CO9" s="28" t="s">
        <v>29</v>
      </c>
      <c r="CP9" s="32">
        <v>5.0000000000000001E-3</v>
      </c>
      <c r="CQ9" s="28" t="s">
        <v>99</v>
      </c>
      <c r="CR9" s="40">
        <v>5.0000000000000001E-3</v>
      </c>
      <c r="CS9" s="28" t="s">
        <v>99</v>
      </c>
      <c r="CT9" s="40">
        <v>5.0000000000000001E-3</v>
      </c>
      <c r="CU9" s="28" t="s">
        <v>99</v>
      </c>
      <c r="CV9" s="40">
        <v>5.0000000000000001E-3</v>
      </c>
      <c r="CW9" s="28" t="s">
        <v>99</v>
      </c>
      <c r="CX9" s="40">
        <v>5.0000000000000001E-3</v>
      </c>
      <c r="CY9" s="28" t="s">
        <v>99</v>
      </c>
      <c r="CZ9" s="40">
        <v>5.0000000000000001E-3</v>
      </c>
      <c r="DA9" s="28"/>
      <c r="DB9" s="32">
        <v>8.0000000000000002E-3</v>
      </c>
      <c r="DC9" s="28" t="s">
        <v>99</v>
      </c>
      <c r="DD9" s="40">
        <v>5.0000000000000001E-3</v>
      </c>
      <c r="DE9" s="28" t="s">
        <v>99</v>
      </c>
      <c r="DF9" s="40">
        <v>5.0000000000000001E-3</v>
      </c>
      <c r="DG9" s="28" t="s">
        <v>99</v>
      </c>
      <c r="DH9" s="40">
        <v>5.0000000000000001E-3</v>
      </c>
      <c r="DI9" s="28" t="s">
        <v>99</v>
      </c>
      <c r="DJ9" s="40">
        <v>5.0000000000000001E-3</v>
      </c>
      <c r="DK9" s="28" t="s">
        <v>99</v>
      </c>
      <c r="DL9" s="40">
        <v>5.0000000000000001E-3</v>
      </c>
      <c r="DM9" s="28" t="s">
        <v>99</v>
      </c>
      <c r="DN9" s="40">
        <v>5.0000000000000001E-3</v>
      </c>
      <c r="DO9" s="28" t="s">
        <v>99</v>
      </c>
      <c r="DP9" s="40">
        <v>5.0000000000000001E-3</v>
      </c>
      <c r="DQ9" s="28" t="s">
        <v>99</v>
      </c>
      <c r="DR9" s="40">
        <v>5.0000000000000001E-3</v>
      </c>
      <c r="DS9" s="28" t="s">
        <v>99</v>
      </c>
      <c r="DT9" s="40">
        <v>5.0000000000000001E-3</v>
      </c>
      <c r="DU9" s="28" t="s">
        <v>99</v>
      </c>
      <c r="DV9" s="40">
        <v>5.0000000000000001E-3</v>
      </c>
      <c r="DW9" s="28" t="s">
        <v>99</v>
      </c>
      <c r="DX9" s="40">
        <v>5.0000000000000001E-3</v>
      </c>
      <c r="DY9" s="28" t="s">
        <v>99</v>
      </c>
      <c r="DZ9" s="40">
        <v>5.0000000000000001E-3</v>
      </c>
      <c r="EA9" s="28" t="s">
        <v>99</v>
      </c>
      <c r="EB9" s="40">
        <v>5.0000000000000001E-3</v>
      </c>
      <c r="EC9" s="28" t="s">
        <v>99</v>
      </c>
      <c r="ED9" s="40">
        <v>5.0000000000000001E-3</v>
      </c>
      <c r="EE9" s="33"/>
      <c r="EF9" s="34">
        <f t="shared" si="0"/>
        <v>65</v>
      </c>
      <c r="EG9" s="29" t="str">
        <f t="shared" si="1"/>
        <v/>
      </c>
      <c r="EH9" s="32">
        <f t="shared" si="2"/>
        <v>8.0000000000000002E-3</v>
      </c>
      <c r="EI9" s="34">
        <v>0</v>
      </c>
      <c r="EJ9" s="35" t="s">
        <v>59</v>
      </c>
      <c r="EM9" s="171">
        <f t="shared" si="4"/>
        <v>64</v>
      </c>
      <c r="EN9" s="171">
        <f t="shared" si="3"/>
        <v>1</v>
      </c>
      <c r="EO9" s="172">
        <f t="shared" si="5"/>
        <v>1.5384615384615385E-2</v>
      </c>
    </row>
    <row r="10" spans="2:145" ht="14.1" customHeight="1">
      <c r="B10" s="189"/>
      <c r="C10" s="183" t="s">
        <v>7</v>
      </c>
      <c r="D10" s="184"/>
      <c r="E10" s="28" t="s">
        <v>99</v>
      </c>
      <c r="F10" s="40">
        <v>5.0000000000000001E-4</v>
      </c>
      <c r="G10" s="28" t="s">
        <v>99</v>
      </c>
      <c r="H10" s="40">
        <v>5.0000000000000001E-4</v>
      </c>
      <c r="I10" s="28" t="s">
        <v>99</v>
      </c>
      <c r="J10" s="40">
        <v>5.0000000000000001E-4</v>
      </c>
      <c r="K10" s="28" t="s">
        <v>99</v>
      </c>
      <c r="L10" s="40">
        <v>5.0000000000000001E-4</v>
      </c>
      <c r="M10" s="28" t="s">
        <v>99</v>
      </c>
      <c r="N10" s="40">
        <v>5.0000000000000001E-4</v>
      </c>
      <c r="O10" s="28" t="s">
        <v>99</v>
      </c>
      <c r="P10" s="40">
        <v>5.0000000000000001E-4</v>
      </c>
      <c r="Q10" s="28" t="s">
        <v>99</v>
      </c>
      <c r="R10" s="40">
        <v>5.0000000000000001E-4</v>
      </c>
      <c r="S10" s="28" t="s">
        <v>99</v>
      </c>
      <c r="T10" s="40">
        <v>5.0000000000000001E-4</v>
      </c>
      <c r="U10" s="28" t="s">
        <v>99</v>
      </c>
      <c r="V10" s="40">
        <v>5.0000000000000001E-4</v>
      </c>
      <c r="W10" s="28" t="s">
        <v>99</v>
      </c>
      <c r="X10" s="40">
        <v>5.0000000000000001E-4</v>
      </c>
      <c r="Y10" s="28" t="s">
        <v>99</v>
      </c>
      <c r="Z10" s="40">
        <v>5.0000000000000001E-4</v>
      </c>
      <c r="AA10" s="28" t="s">
        <v>99</v>
      </c>
      <c r="AB10" s="40">
        <v>5.0000000000000001E-4</v>
      </c>
      <c r="AC10" s="28" t="s">
        <v>99</v>
      </c>
      <c r="AD10" s="40">
        <v>5.0000000000000001E-4</v>
      </c>
      <c r="AE10" s="28" t="s">
        <v>99</v>
      </c>
      <c r="AF10" s="40">
        <v>5.0000000000000001E-4</v>
      </c>
      <c r="AG10" s="28" t="s">
        <v>99</v>
      </c>
      <c r="AH10" s="40">
        <v>5.0000000000000001E-4</v>
      </c>
      <c r="AI10" s="28" t="s">
        <v>99</v>
      </c>
      <c r="AJ10" s="40">
        <v>5.0000000000000001E-4</v>
      </c>
      <c r="AK10" s="28" t="s">
        <v>99</v>
      </c>
      <c r="AL10" s="40">
        <v>5.0000000000000001E-4</v>
      </c>
      <c r="AM10" s="28" t="s">
        <v>99</v>
      </c>
      <c r="AN10" s="40">
        <v>5.0000000000000001E-4</v>
      </c>
      <c r="AO10" s="28" t="s">
        <v>99</v>
      </c>
      <c r="AP10" s="40">
        <v>5.0000000000000001E-4</v>
      </c>
      <c r="AQ10" s="28" t="s">
        <v>99</v>
      </c>
      <c r="AR10" s="40">
        <v>5.0000000000000001E-4</v>
      </c>
      <c r="AS10" s="28" t="s">
        <v>99</v>
      </c>
      <c r="AT10" s="40">
        <v>5.0000000000000001E-4</v>
      </c>
      <c r="AU10" s="28" t="s">
        <v>99</v>
      </c>
      <c r="AV10" s="40">
        <v>5.0000000000000001E-4</v>
      </c>
      <c r="AW10" s="28" t="s">
        <v>99</v>
      </c>
      <c r="AX10" s="40">
        <v>5.0000000000000001E-4</v>
      </c>
      <c r="AY10" s="28" t="s">
        <v>99</v>
      </c>
      <c r="AZ10" s="40">
        <v>5.0000000000000001E-4</v>
      </c>
      <c r="BA10" s="28" t="s">
        <v>99</v>
      </c>
      <c r="BB10" s="40">
        <v>5.0000000000000001E-4</v>
      </c>
      <c r="BC10" s="28" t="s">
        <v>99</v>
      </c>
      <c r="BD10" s="40">
        <v>5.0000000000000001E-4</v>
      </c>
      <c r="BE10" s="28" t="s">
        <v>99</v>
      </c>
      <c r="BF10" s="40">
        <v>5.0000000000000001E-4</v>
      </c>
      <c r="BG10" s="28" t="s">
        <v>99</v>
      </c>
      <c r="BH10" s="40">
        <v>5.0000000000000001E-4</v>
      </c>
      <c r="BI10" s="28" t="s">
        <v>99</v>
      </c>
      <c r="BJ10" s="40">
        <v>5.0000000000000001E-4</v>
      </c>
      <c r="BK10" s="28" t="s">
        <v>99</v>
      </c>
      <c r="BL10" s="40">
        <v>5.0000000000000001E-4</v>
      </c>
      <c r="BM10" s="28" t="s">
        <v>29</v>
      </c>
      <c r="BN10" s="32">
        <v>5.0000000000000001E-4</v>
      </c>
      <c r="BO10" s="28" t="s">
        <v>29</v>
      </c>
      <c r="BP10" s="32">
        <v>5.0000000000000001E-4</v>
      </c>
      <c r="BQ10" s="28" t="s">
        <v>29</v>
      </c>
      <c r="BR10" s="32">
        <v>5.0000000000000001E-4</v>
      </c>
      <c r="BS10" s="28" t="s">
        <v>29</v>
      </c>
      <c r="BT10" s="32">
        <v>5.0000000000000001E-4</v>
      </c>
      <c r="BU10" s="28" t="s">
        <v>29</v>
      </c>
      <c r="BV10" s="32">
        <v>5.0000000000000001E-4</v>
      </c>
      <c r="BW10" s="28" t="s">
        <v>99</v>
      </c>
      <c r="BX10" s="40">
        <v>5.0000000000000001E-4</v>
      </c>
      <c r="BY10" s="28" t="s">
        <v>99</v>
      </c>
      <c r="BZ10" s="40">
        <v>5.0000000000000001E-4</v>
      </c>
      <c r="CA10" s="28" t="s">
        <v>99</v>
      </c>
      <c r="CB10" s="40">
        <v>5.0000000000000001E-4</v>
      </c>
      <c r="CC10" s="28" t="s">
        <v>99</v>
      </c>
      <c r="CD10" s="40">
        <v>5.0000000000000001E-4</v>
      </c>
      <c r="CE10" s="28" t="s">
        <v>99</v>
      </c>
      <c r="CF10" s="40">
        <v>5.0000000000000001E-4</v>
      </c>
      <c r="CG10" s="28" t="s">
        <v>99</v>
      </c>
      <c r="CH10" s="40">
        <v>5.0000000000000001E-4</v>
      </c>
      <c r="CI10" s="28" t="s">
        <v>99</v>
      </c>
      <c r="CJ10" s="40">
        <v>5.0000000000000001E-4</v>
      </c>
      <c r="CK10" s="28" t="s">
        <v>29</v>
      </c>
      <c r="CL10" s="32">
        <v>5.0000000000000001E-4</v>
      </c>
      <c r="CM10" s="28" t="s">
        <v>29</v>
      </c>
      <c r="CN10" s="32">
        <v>5.0000000000000001E-4</v>
      </c>
      <c r="CO10" s="28" t="s">
        <v>29</v>
      </c>
      <c r="CP10" s="32">
        <v>5.0000000000000001E-4</v>
      </c>
      <c r="CQ10" s="28" t="s">
        <v>99</v>
      </c>
      <c r="CR10" s="40">
        <v>5.0000000000000001E-4</v>
      </c>
      <c r="CS10" s="28" t="s">
        <v>99</v>
      </c>
      <c r="CT10" s="40">
        <v>5.0000000000000001E-4</v>
      </c>
      <c r="CU10" s="28" t="s">
        <v>99</v>
      </c>
      <c r="CV10" s="40">
        <v>5.0000000000000001E-4</v>
      </c>
      <c r="CW10" s="28" t="s">
        <v>99</v>
      </c>
      <c r="CX10" s="40">
        <v>5.0000000000000001E-4</v>
      </c>
      <c r="CY10" s="28" t="s">
        <v>99</v>
      </c>
      <c r="CZ10" s="40">
        <v>5.0000000000000001E-4</v>
      </c>
      <c r="DA10" s="28" t="s">
        <v>99</v>
      </c>
      <c r="DB10" s="40">
        <v>5.0000000000000001E-4</v>
      </c>
      <c r="DC10" s="28" t="s">
        <v>99</v>
      </c>
      <c r="DD10" s="40">
        <v>5.0000000000000001E-4</v>
      </c>
      <c r="DE10" s="28" t="s">
        <v>99</v>
      </c>
      <c r="DF10" s="40">
        <v>5.0000000000000001E-4</v>
      </c>
      <c r="DG10" s="28" t="s">
        <v>99</v>
      </c>
      <c r="DH10" s="40">
        <v>5.0000000000000001E-4</v>
      </c>
      <c r="DI10" s="28" t="s">
        <v>99</v>
      </c>
      <c r="DJ10" s="40">
        <v>5.0000000000000001E-4</v>
      </c>
      <c r="DK10" s="28" t="s">
        <v>99</v>
      </c>
      <c r="DL10" s="40">
        <v>5.0000000000000001E-4</v>
      </c>
      <c r="DM10" s="28" t="s">
        <v>99</v>
      </c>
      <c r="DN10" s="40">
        <v>5.0000000000000001E-4</v>
      </c>
      <c r="DO10" s="28" t="s">
        <v>99</v>
      </c>
      <c r="DP10" s="40">
        <v>5.0000000000000001E-4</v>
      </c>
      <c r="DQ10" s="28" t="s">
        <v>99</v>
      </c>
      <c r="DR10" s="40">
        <v>5.0000000000000001E-4</v>
      </c>
      <c r="DS10" s="28" t="s">
        <v>99</v>
      </c>
      <c r="DT10" s="40">
        <v>5.0000000000000001E-4</v>
      </c>
      <c r="DU10" s="28" t="s">
        <v>99</v>
      </c>
      <c r="DV10" s="40">
        <v>5.0000000000000001E-4</v>
      </c>
      <c r="DW10" s="28" t="s">
        <v>99</v>
      </c>
      <c r="DX10" s="40">
        <v>5.0000000000000001E-4</v>
      </c>
      <c r="DY10" s="28" t="s">
        <v>99</v>
      </c>
      <c r="DZ10" s="40">
        <v>5.0000000000000001E-4</v>
      </c>
      <c r="EA10" s="28" t="s">
        <v>99</v>
      </c>
      <c r="EB10" s="40">
        <v>5.0000000000000001E-4</v>
      </c>
      <c r="EC10" s="28" t="s">
        <v>99</v>
      </c>
      <c r="ED10" s="40">
        <v>5.0000000000000001E-4</v>
      </c>
      <c r="EE10" s="33"/>
      <c r="EF10" s="34">
        <f t="shared" si="0"/>
        <v>65</v>
      </c>
      <c r="EG10" s="29" t="str">
        <f t="shared" si="1"/>
        <v>&lt;</v>
      </c>
      <c r="EH10" s="32">
        <f t="shared" si="2"/>
        <v>5.0000000000000001E-4</v>
      </c>
      <c r="EI10" s="34">
        <v>0</v>
      </c>
      <c r="EJ10" s="35" t="s">
        <v>60</v>
      </c>
      <c r="EM10" s="171">
        <f t="shared" si="4"/>
        <v>65</v>
      </c>
      <c r="EN10" s="171">
        <f t="shared" si="3"/>
        <v>0</v>
      </c>
      <c r="EO10" s="172">
        <f t="shared" si="5"/>
        <v>0</v>
      </c>
    </row>
    <row r="11" spans="2:145" ht="14.1" customHeight="1">
      <c r="B11" s="189"/>
      <c r="C11" s="183" t="s">
        <v>11</v>
      </c>
      <c r="D11" s="184"/>
      <c r="E11" s="28"/>
      <c r="F11" s="11" t="s">
        <v>1</v>
      </c>
      <c r="G11" s="28"/>
      <c r="H11" s="11" t="s">
        <v>1</v>
      </c>
      <c r="I11" s="28"/>
      <c r="J11" s="11" t="s">
        <v>1</v>
      </c>
      <c r="K11" s="28"/>
      <c r="L11" s="11" t="s">
        <v>1</v>
      </c>
      <c r="M11" s="28"/>
      <c r="N11" s="11" t="s">
        <v>1</v>
      </c>
      <c r="O11" s="28"/>
      <c r="P11" s="11" t="s">
        <v>1</v>
      </c>
      <c r="Q11" s="28"/>
      <c r="R11" s="11" t="s">
        <v>1</v>
      </c>
      <c r="S11" s="28"/>
      <c r="T11" s="11" t="s">
        <v>1</v>
      </c>
      <c r="U11" s="28"/>
      <c r="V11" s="11" t="s">
        <v>1</v>
      </c>
      <c r="W11" s="28"/>
      <c r="X11" s="11" t="s">
        <v>1</v>
      </c>
      <c r="Y11" s="28"/>
      <c r="Z11" s="11" t="s">
        <v>1</v>
      </c>
      <c r="AA11" s="28"/>
      <c r="AB11" s="11" t="s">
        <v>1</v>
      </c>
      <c r="AC11" s="28"/>
      <c r="AD11" s="11" t="s">
        <v>1</v>
      </c>
      <c r="AE11" s="28"/>
      <c r="AF11" s="11" t="s">
        <v>1</v>
      </c>
      <c r="AG11" s="28"/>
      <c r="AH11" s="11" t="s">
        <v>1</v>
      </c>
      <c r="AI11" s="28"/>
      <c r="AJ11" s="11" t="s">
        <v>1</v>
      </c>
      <c r="AK11" s="28"/>
      <c r="AL11" s="11" t="s">
        <v>1</v>
      </c>
      <c r="AM11" s="28"/>
      <c r="AN11" s="11" t="s">
        <v>1</v>
      </c>
      <c r="AO11" s="28"/>
      <c r="AP11" s="11" t="s">
        <v>1</v>
      </c>
      <c r="AQ11" s="28"/>
      <c r="AR11" s="11" t="s">
        <v>1</v>
      </c>
      <c r="AS11" s="28"/>
      <c r="AT11" s="11" t="s">
        <v>1</v>
      </c>
      <c r="AU11" s="28"/>
      <c r="AV11" s="11" t="s">
        <v>1</v>
      </c>
      <c r="AW11" s="28"/>
      <c r="AX11" s="11" t="s">
        <v>1</v>
      </c>
      <c r="AY11" s="28"/>
      <c r="AZ11" s="11" t="s">
        <v>1</v>
      </c>
      <c r="BA11" s="28"/>
      <c r="BB11" s="11" t="s">
        <v>1</v>
      </c>
      <c r="BC11" s="28"/>
      <c r="BD11" s="11" t="s">
        <v>1</v>
      </c>
      <c r="BE11" s="28"/>
      <c r="BF11" s="11" t="s">
        <v>1</v>
      </c>
      <c r="BG11" s="28"/>
      <c r="BH11" s="11" t="s">
        <v>1</v>
      </c>
      <c r="BI11" s="28"/>
      <c r="BJ11" s="11" t="s">
        <v>1</v>
      </c>
      <c r="BK11" s="28"/>
      <c r="BL11" s="11" t="s">
        <v>1</v>
      </c>
      <c r="BM11" s="28"/>
      <c r="BN11" s="11" t="s">
        <v>1</v>
      </c>
      <c r="BO11" s="28"/>
      <c r="BP11" s="11" t="s">
        <v>1</v>
      </c>
      <c r="BQ11" s="28"/>
      <c r="BR11" s="11" t="s">
        <v>1</v>
      </c>
      <c r="BS11" s="28"/>
      <c r="BT11" s="11" t="s">
        <v>1</v>
      </c>
      <c r="BU11" s="28"/>
      <c r="BV11" s="11" t="s">
        <v>1</v>
      </c>
      <c r="BW11" s="28"/>
      <c r="BX11" s="11" t="s">
        <v>1</v>
      </c>
      <c r="BY11" s="28"/>
      <c r="BZ11" s="11" t="s">
        <v>1</v>
      </c>
      <c r="CA11" s="28"/>
      <c r="CB11" s="11" t="s">
        <v>1</v>
      </c>
      <c r="CC11" s="28"/>
      <c r="CD11" s="11" t="s">
        <v>1</v>
      </c>
      <c r="CE11" s="28"/>
      <c r="CF11" s="11" t="s">
        <v>1</v>
      </c>
      <c r="CG11" s="28"/>
      <c r="CH11" s="11" t="s">
        <v>1</v>
      </c>
      <c r="CI11" s="28"/>
      <c r="CJ11" s="11" t="s">
        <v>1</v>
      </c>
      <c r="CK11" s="28" t="s">
        <v>29</v>
      </c>
      <c r="CL11" s="32">
        <v>5.0000000000000001E-4</v>
      </c>
      <c r="CM11" s="28" t="s">
        <v>29</v>
      </c>
      <c r="CN11" s="32">
        <v>5.0000000000000001E-4</v>
      </c>
      <c r="CO11" s="28" t="s">
        <v>29</v>
      </c>
      <c r="CP11" s="32">
        <v>5.0000000000000001E-4</v>
      </c>
      <c r="CQ11" s="28"/>
      <c r="CR11" s="11" t="s">
        <v>1</v>
      </c>
      <c r="CS11" s="28"/>
      <c r="CT11" s="11" t="s">
        <v>1</v>
      </c>
      <c r="CU11" s="28"/>
      <c r="CV11" s="11" t="s">
        <v>1</v>
      </c>
      <c r="CW11" s="28"/>
      <c r="CX11" s="11" t="s">
        <v>1</v>
      </c>
      <c r="CY11" s="28"/>
      <c r="CZ11" s="11" t="s">
        <v>1</v>
      </c>
      <c r="DA11" s="28"/>
      <c r="DB11" s="11" t="s">
        <v>1</v>
      </c>
      <c r="DC11" s="28"/>
      <c r="DD11" s="11" t="s">
        <v>1</v>
      </c>
      <c r="DE11" s="28"/>
      <c r="DF11" s="11" t="s">
        <v>1</v>
      </c>
      <c r="DG11" s="28"/>
      <c r="DH11" s="11" t="s">
        <v>1</v>
      </c>
      <c r="DI11" s="28"/>
      <c r="DJ11" s="11" t="s">
        <v>1</v>
      </c>
      <c r="DK11" s="28"/>
      <c r="DL11" s="11" t="s">
        <v>1</v>
      </c>
      <c r="DM11" s="28"/>
      <c r="DN11" s="11" t="s">
        <v>1</v>
      </c>
      <c r="DO11" s="28"/>
      <c r="DP11" s="11" t="s">
        <v>1</v>
      </c>
      <c r="DQ11" s="28"/>
      <c r="DR11" s="11" t="s">
        <v>1</v>
      </c>
      <c r="DS11" s="28"/>
      <c r="DT11" s="11" t="s">
        <v>1</v>
      </c>
      <c r="DU11" s="28"/>
      <c r="DV11" s="11" t="s">
        <v>1</v>
      </c>
      <c r="DW11" s="28"/>
      <c r="DX11" s="11" t="s">
        <v>1</v>
      </c>
      <c r="DY11" s="28"/>
      <c r="DZ11" s="11" t="s">
        <v>1</v>
      </c>
      <c r="EA11" s="28"/>
      <c r="EB11" s="11" t="s">
        <v>1</v>
      </c>
      <c r="EC11" s="28"/>
      <c r="ED11" s="11" t="s">
        <v>1</v>
      </c>
      <c r="EE11" s="33"/>
      <c r="EF11" s="34">
        <f t="shared" si="0"/>
        <v>3</v>
      </c>
      <c r="EG11" s="29"/>
      <c r="EH11" s="11" t="s">
        <v>1</v>
      </c>
      <c r="EI11" s="34">
        <v>0</v>
      </c>
      <c r="EJ11" s="35" t="s">
        <v>18</v>
      </c>
      <c r="EM11" s="171">
        <f t="shared" si="4"/>
        <v>3</v>
      </c>
      <c r="EN11" s="171">
        <f t="shared" si="3"/>
        <v>0</v>
      </c>
      <c r="EO11" s="172">
        <f t="shared" si="5"/>
        <v>0</v>
      </c>
    </row>
    <row r="12" spans="2:145" ht="14.1" customHeight="1">
      <c r="B12" s="189"/>
      <c r="C12" s="183" t="s">
        <v>61</v>
      </c>
      <c r="D12" s="184"/>
      <c r="E12" s="28"/>
      <c r="F12" s="11" t="s">
        <v>1</v>
      </c>
      <c r="G12" s="28"/>
      <c r="H12" s="11" t="s">
        <v>1</v>
      </c>
      <c r="I12" s="28"/>
      <c r="J12" s="11" t="s">
        <v>1</v>
      </c>
      <c r="K12" s="28" t="s">
        <v>38</v>
      </c>
      <c r="L12" s="32">
        <v>5.0000000000000001E-4</v>
      </c>
      <c r="M12" s="28"/>
      <c r="N12" s="11" t="s">
        <v>1</v>
      </c>
      <c r="O12" s="28" t="s">
        <v>38</v>
      </c>
      <c r="P12" s="32">
        <v>5.0000000000000001E-4</v>
      </c>
      <c r="Q12" s="28"/>
      <c r="R12" s="11" t="s">
        <v>1</v>
      </c>
      <c r="S12" s="28"/>
      <c r="T12" s="11" t="s">
        <v>1</v>
      </c>
      <c r="U12" s="28" t="s">
        <v>38</v>
      </c>
      <c r="V12" s="32">
        <v>5.0000000000000001E-4</v>
      </c>
      <c r="W12" s="28"/>
      <c r="X12" s="11" t="s">
        <v>1</v>
      </c>
      <c r="Y12" s="28"/>
      <c r="Z12" s="11" t="s">
        <v>1</v>
      </c>
      <c r="AA12" s="28"/>
      <c r="AB12" s="11" t="s">
        <v>1</v>
      </c>
      <c r="AC12" s="28"/>
      <c r="AD12" s="11" t="s">
        <v>1</v>
      </c>
      <c r="AE12" s="28" t="s">
        <v>38</v>
      </c>
      <c r="AF12" s="32">
        <v>5.0000000000000001E-4</v>
      </c>
      <c r="AG12" s="28"/>
      <c r="AH12" s="11" t="s">
        <v>1</v>
      </c>
      <c r="AI12" s="28"/>
      <c r="AJ12" s="11" t="s">
        <v>1</v>
      </c>
      <c r="AK12" s="28"/>
      <c r="AL12" s="11" t="s">
        <v>1</v>
      </c>
      <c r="AM12" s="28"/>
      <c r="AN12" s="11" t="s">
        <v>1</v>
      </c>
      <c r="AO12" s="28" t="s">
        <v>38</v>
      </c>
      <c r="AP12" s="32">
        <v>5.0000000000000001E-4</v>
      </c>
      <c r="AQ12" s="28"/>
      <c r="AR12" s="11" t="s">
        <v>1</v>
      </c>
      <c r="AS12" s="28"/>
      <c r="AT12" s="11" t="s">
        <v>1</v>
      </c>
      <c r="AU12" s="28"/>
      <c r="AV12" s="11" t="s">
        <v>1</v>
      </c>
      <c r="AW12" s="28"/>
      <c r="AX12" s="11" t="s">
        <v>1</v>
      </c>
      <c r="AY12" s="28"/>
      <c r="AZ12" s="11" t="s">
        <v>1</v>
      </c>
      <c r="BA12" s="28"/>
      <c r="BB12" s="11" t="s">
        <v>1</v>
      </c>
      <c r="BC12" s="28" t="s">
        <v>38</v>
      </c>
      <c r="BD12" s="32">
        <v>5.0000000000000001E-4</v>
      </c>
      <c r="BE12" s="28"/>
      <c r="BF12" s="11" t="s">
        <v>1</v>
      </c>
      <c r="BG12" s="28"/>
      <c r="BH12" s="11" t="s">
        <v>1</v>
      </c>
      <c r="BI12" s="28"/>
      <c r="BJ12" s="11" t="s">
        <v>1</v>
      </c>
      <c r="BK12" s="28" t="s">
        <v>38</v>
      </c>
      <c r="BL12" s="32">
        <v>5.0000000000000001E-4</v>
      </c>
      <c r="BM12" s="28" t="s">
        <v>38</v>
      </c>
      <c r="BN12" s="32">
        <v>5.0000000000000001E-4</v>
      </c>
      <c r="BO12" s="28"/>
      <c r="BP12" s="11" t="s">
        <v>1</v>
      </c>
      <c r="BQ12" s="28"/>
      <c r="BR12" s="11" t="s">
        <v>1</v>
      </c>
      <c r="BS12" s="28"/>
      <c r="BT12" s="11" t="s">
        <v>1</v>
      </c>
      <c r="BU12" s="28" t="s">
        <v>38</v>
      </c>
      <c r="BV12" s="32">
        <v>5.0000000000000001E-4</v>
      </c>
      <c r="BW12" s="28"/>
      <c r="BX12" s="11" t="s">
        <v>1</v>
      </c>
      <c r="BY12" s="28" t="s">
        <v>38</v>
      </c>
      <c r="BZ12" s="32">
        <v>5.0000000000000001E-4</v>
      </c>
      <c r="CA12" s="28"/>
      <c r="CB12" s="11" t="s">
        <v>1</v>
      </c>
      <c r="CC12" s="28"/>
      <c r="CD12" s="11" t="s">
        <v>1</v>
      </c>
      <c r="CE12" s="28"/>
      <c r="CF12" s="11" t="s">
        <v>1</v>
      </c>
      <c r="CG12" s="28"/>
      <c r="CH12" s="11" t="s">
        <v>1</v>
      </c>
      <c r="CI12" s="28"/>
      <c r="CJ12" s="11" t="s">
        <v>1</v>
      </c>
      <c r="CK12" s="28"/>
      <c r="CL12" s="11" t="s">
        <v>1</v>
      </c>
      <c r="CM12" s="28"/>
      <c r="CN12" s="11" t="s">
        <v>1</v>
      </c>
      <c r="CO12" s="28" t="s">
        <v>29</v>
      </c>
      <c r="CP12" s="32">
        <v>5.0000000000000001E-4</v>
      </c>
      <c r="CQ12" s="28"/>
      <c r="CR12" s="11" t="s">
        <v>1</v>
      </c>
      <c r="CS12" s="28"/>
      <c r="CT12" s="11" t="s">
        <v>1</v>
      </c>
      <c r="CU12" s="28"/>
      <c r="CV12" s="11" t="s">
        <v>1</v>
      </c>
      <c r="CW12" s="28"/>
      <c r="CX12" s="11" t="s">
        <v>1</v>
      </c>
      <c r="CY12" s="28"/>
      <c r="CZ12" s="11" t="s">
        <v>1</v>
      </c>
      <c r="DA12" s="28" t="s">
        <v>38</v>
      </c>
      <c r="DB12" s="32">
        <v>5.0000000000000001E-4</v>
      </c>
      <c r="DC12" s="28"/>
      <c r="DD12" s="11" t="s">
        <v>1</v>
      </c>
      <c r="DE12" s="28"/>
      <c r="DF12" s="11" t="s">
        <v>1</v>
      </c>
      <c r="DG12" s="28" t="s">
        <v>38</v>
      </c>
      <c r="DH12" s="32">
        <v>5.0000000000000001E-4</v>
      </c>
      <c r="DI12" s="28" t="s">
        <v>38</v>
      </c>
      <c r="DJ12" s="32">
        <v>5.0000000000000001E-4</v>
      </c>
      <c r="DK12" s="28"/>
      <c r="DL12" s="11" t="s">
        <v>1</v>
      </c>
      <c r="DM12" s="28" t="s">
        <v>38</v>
      </c>
      <c r="DN12" s="32">
        <v>5.0000000000000001E-4</v>
      </c>
      <c r="DO12" s="28"/>
      <c r="DP12" s="11" t="s">
        <v>1</v>
      </c>
      <c r="DQ12" s="28"/>
      <c r="DR12" s="11" t="s">
        <v>1</v>
      </c>
      <c r="DS12" s="28"/>
      <c r="DT12" s="11" t="s">
        <v>1</v>
      </c>
      <c r="DU12" s="28" t="s">
        <v>38</v>
      </c>
      <c r="DV12" s="32">
        <v>5.0000000000000001E-4</v>
      </c>
      <c r="DW12" s="28"/>
      <c r="DX12" s="11" t="s">
        <v>1</v>
      </c>
      <c r="DY12" s="28"/>
      <c r="DZ12" s="11" t="s">
        <v>1</v>
      </c>
      <c r="EA12" s="28" t="s">
        <v>38</v>
      </c>
      <c r="EB12" s="32">
        <v>5.0000000000000001E-4</v>
      </c>
      <c r="EC12" s="28"/>
      <c r="ED12" s="11" t="s">
        <v>1</v>
      </c>
      <c r="EE12" s="33"/>
      <c r="EF12" s="34">
        <f t="shared" si="0"/>
        <v>17</v>
      </c>
      <c r="EG12" s="29" t="str">
        <f t="shared" ref="EG12:EG40" si="6">IF(COUNTIF(E12:ED12,"=&lt;")=EF12,"&lt;","")</f>
        <v>&lt;</v>
      </c>
      <c r="EH12" s="32">
        <f>MAX(E12:ED12)</f>
        <v>5.0000000000000001E-4</v>
      </c>
      <c r="EI12" s="34">
        <v>0</v>
      </c>
      <c r="EJ12" s="35" t="s">
        <v>18</v>
      </c>
      <c r="EM12" s="171">
        <f t="shared" si="4"/>
        <v>17</v>
      </c>
      <c r="EN12" s="171">
        <f t="shared" si="3"/>
        <v>0</v>
      </c>
      <c r="EO12" s="172">
        <f t="shared" si="5"/>
        <v>0</v>
      </c>
    </row>
    <row r="13" spans="2:145" ht="14.1" customHeight="1">
      <c r="B13" s="189"/>
      <c r="C13" s="183" t="s">
        <v>62</v>
      </c>
      <c r="D13" s="184"/>
      <c r="E13" s="28" t="s">
        <v>99</v>
      </c>
      <c r="F13" s="40">
        <v>2.0000000000000001E-4</v>
      </c>
      <c r="G13" s="28" t="s">
        <v>99</v>
      </c>
      <c r="H13" s="40">
        <v>2.0000000000000001E-4</v>
      </c>
      <c r="I13" s="28" t="s">
        <v>99</v>
      </c>
      <c r="J13" s="40">
        <v>2.0000000000000001E-4</v>
      </c>
      <c r="K13" s="28" t="s">
        <v>99</v>
      </c>
      <c r="L13" s="40">
        <v>2.0000000000000001E-4</v>
      </c>
      <c r="M13" s="28" t="s">
        <v>99</v>
      </c>
      <c r="N13" s="40">
        <v>2.0000000000000001E-4</v>
      </c>
      <c r="O13" s="28" t="s">
        <v>99</v>
      </c>
      <c r="P13" s="40">
        <v>2.0000000000000001E-4</v>
      </c>
      <c r="Q13" s="28" t="s">
        <v>99</v>
      </c>
      <c r="R13" s="40">
        <v>2.0000000000000001E-4</v>
      </c>
      <c r="S13" s="28" t="s">
        <v>99</v>
      </c>
      <c r="T13" s="40">
        <v>2.0000000000000001E-4</v>
      </c>
      <c r="U13" s="28" t="s">
        <v>99</v>
      </c>
      <c r="V13" s="40">
        <v>2.0000000000000001E-4</v>
      </c>
      <c r="W13" s="28" t="s">
        <v>99</v>
      </c>
      <c r="X13" s="40">
        <v>2.0000000000000001E-4</v>
      </c>
      <c r="Y13" s="28" t="s">
        <v>99</v>
      </c>
      <c r="Z13" s="40">
        <v>2.0000000000000001E-4</v>
      </c>
      <c r="AA13" s="28" t="s">
        <v>99</v>
      </c>
      <c r="AB13" s="40">
        <v>2.0000000000000001E-4</v>
      </c>
      <c r="AC13" s="28" t="s">
        <v>99</v>
      </c>
      <c r="AD13" s="40">
        <v>2.0000000000000001E-4</v>
      </c>
      <c r="AE13" s="28"/>
      <c r="AF13" s="32">
        <v>2.0000000000000001E-4</v>
      </c>
      <c r="AG13" s="28" t="s">
        <v>99</v>
      </c>
      <c r="AH13" s="40">
        <v>2.0000000000000001E-4</v>
      </c>
      <c r="AI13" s="28" t="s">
        <v>99</v>
      </c>
      <c r="AJ13" s="40">
        <v>2.0000000000000001E-4</v>
      </c>
      <c r="AK13" s="28" t="s">
        <v>99</v>
      </c>
      <c r="AL13" s="40">
        <v>2.0000000000000001E-4</v>
      </c>
      <c r="AM13" s="28" t="s">
        <v>99</v>
      </c>
      <c r="AN13" s="40">
        <v>2.0000000000000001E-4</v>
      </c>
      <c r="AO13" s="28" t="s">
        <v>99</v>
      </c>
      <c r="AP13" s="40">
        <v>2.0000000000000001E-4</v>
      </c>
      <c r="AQ13" s="28" t="s">
        <v>99</v>
      </c>
      <c r="AR13" s="40">
        <v>2.0000000000000001E-4</v>
      </c>
      <c r="AS13" s="28" t="s">
        <v>99</v>
      </c>
      <c r="AT13" s="40">
        <v>2.0000000000000001E-4</v>
      </c>
      <c r="AU13" s="28" t="s">
        <v>99</v>
      </c>
      <c r="AV13" s="40">
        <v>2.0000000000000001E-4</v>
      </c>
      <c r="AW13" s="28" t="s">
        <v>99</v>
      </c>
      <c r="AX13" s="40">
        <v>2.0000000000000001E-4</v>
      </c>
      <c r="AY13" s="28" t="s">
        <v>99</v>
      </c>
      <c r="AZ13" s="40">
        <v>2.0000000000000001E-4</v>
      </c>
      <c r="BA13" s="28" t="s">
        <v>99</v>
      </c>
      <c r="BB13" s="40">
        <v>2.0000000000000001E-4</v>
      </c>
      <c r="BC13" s="28" t="s">
        <v>99</v>
      </c>
      <c r="BD13" s="40">
        <v>2.0000000000000001E-4</v>
      </c>
      <c r="BE13" s="28" t="s">
        <v>99</v>
      </c>
      <c r="BF13" s="40">
        <v>2.0000000000000001E-4</v>
      </c>
      <c r="BG13" s="28" t="s">
        <v>99</v>
      </c>
      <c r="BH13" s="40">
        <v>2.0000000000000001E-4</v>
      </c>
      <c r="BI13" s="28" t="s">
        <v>99</v>
      </c>
      <c r="BJ13" s="40">
        <v>2.0000000000000001E-4</v>
      </c>
      <c r="BK13" s="28" t="s">
        <v>99</v>
      </c>
      <c r="BL13" s="40">
        <v>2.0000000000000001E-4</v>
      </c>
      <c r="BM13" s="28" t="s">
        <v>29</v>
      </c>
      <c r="BN13" s="32">
        <v>2.0000000000000001E-4</v>
      </c>
      <c r="BO13" s="28" t="s">
        <v>29</v>
      </c>
      <c r="BP13" s="32">
        <v>2.0000000000000001E-4</v>
      </c>
      <c r="BQ13" s="28" t="s">
        <v>29</v>
      </c>
      <c r="BR13" s="32">
        <v>2.0000000000000001E-4</v>
      </c>
      <c r="BS13" s="28" t="s">
        <v>29</v>
      </c>
      <c r="BT13" s="32">
        <v>2.0000000000000001E-4</v>
      </c>
      <c r="BU13" s="28" t="s">
        <v>29</v>
      </c>
      <c r="BV13" s="32">
        <v>2.0000000000000001E-4</v>
      </c>
      <c r="BW13" s="28" t="s">
        <v>99</v>
      </c>
      <c r="BX13" s="40">
        <v>2.0000000000000001E-4</v>
      </c>
      <c r="BY13" s="28" t="s">
        <v>99</v>
      </c>
      <c r="BZ13" s="40">
        <v>2.0000000000000001E-4</v>
      </c>
      <c r="CA13" s="28" t="s">
        <v>99</v>
      </c>
      <c r="CB13" s="40">
        <v>2.0000000000000001E-4</v>
      </c>
      <c r="CC13" s="28" t="s">
        <v>99</v>
      </c>
      <c r="CD13" s="40">
        <v>2.0000000000000001E-4</v>
      </c>
      <c r="CE13" s="28" t="s">
        <v>99</v>
      </c>
      <c r="CF13" s="40">
        <v>2.0000000000000001E-4</v>
      </c>
      <c r="CG13" s="28" t="s">
        <v>99</v>
      </c>
      <c r="CH13" s="40">
        <v>2.0000000000000001E-4</v>
      </c>
      <c r="CI13" s="28" t="s">
        <v>99</v>
      </c>
      <c r="CJ13" s="40">
        <v>2.0000000000000001E-4</v>
      </c>
      <c r="CK13" s="28" t="s">
        <v>29</v>
      </c>
      <c r="CL13" s="32">
        <v>2E-3</v>
      </c>
      <c r="CM13" s="28" t="s">
        <v>29</v>
      </c>
      <c r="CN13" s="32">
        <v>2E-3</v>
      </c>
      <c r="CO13" s="28" t="s">
        <v>29</v>
      </c>
      <c r="CP13" s="32">
        <v>2E-3</v>
      </c>
      <c r="CQ13" s="28" t="s">
        <v>99</v>
      </c>
      <c r="CR13" s="40">
        <v>2.0000000000000001E-4</v>
      </c>
      <c r="CS13" s="28" t="s">
        <v>99</v>
      </c>
      <c r="CT13" s="40">
        <v>2.0000000000000001E-4</v>
      </c>
      <c r="CU13" s="28" t="s">
        <v>99</v>
      </c>
      <c r="CV13" s="40">
        <v>2.0000000000000001E-4</v>
      </c>
      <c r="CW13" s="28" t="s">
        <v>99</v>
      </c>
      <c r="CX13" s="40">
        <v>2.0000000000000001E-4</v>
      </c>
      <c r="CY13" s="28" t="s">
        <v>99</v>
      </c>
      <c r="CZ13" s="40">
        <v>2.0000000000000001E-4</v>
      </c>
      <c r="DA13" s="28" t="s">
        <v>99</v>
      </c>
      <c r="DB13" s="40">
        <v>2.0000000000000001E-4</v>
      </c>
      <c r="DC13" s="28" t="s">
        <v>99</v>
      </c>
      <c r="DD13" s="40">
        <v>2.0000000000000001E-4</v>
      </c>
      <c r="DE13" s="28" t="s">
        <v>99</v>
      </c>
      <c r="DF13" s="40">
        <v>2.0000000000000001E-4</v>
      </c>
      <c r="DG13" s="28" t="s">
        <v>99</v>
      </c>
      <c r="DH13" s="40">
        <v>2.0000000000000001E-4</v>
      </c>
      <c r="DI13" s="28" t="s">
        <v>99</v>
      </c>
      <c r="DJ13" s="40">
        <v>2.0000000000000001E-4</v>
      </c>
      <c r="DK13" s="28" t="s">
        <v>99</v>
      </c>
      <c r="DL13" s="40">
        <v>2.0000000000000001E-4</v>
      </c>
      <c r="DM13" s="28" t="s">
        <v>99</v>
      </c>
      <c r="DN13" s="40">
        <v>2.0000000000000001E-4</v>
      </c>
      <c r="DO13" s="28" t="s">
        <v>99</v>
      </c>
      <c r="DP13" s="40">
        <v>2.0000000000000001E-4</v>
      </c>
      <c r="DQ13" s="28" t="s">
        <v>99</v>
      </c>
      <c r="DR13" s="40">
        <v>2.0000000000000001E-4</v>
      </c>
      <c r="DS13" s="28" t="s">
        <v>99</v>
      </c>
      <c r="DT13" s="40">
        <v>2.0000000000000001E-4</v>
      </c>
      <c r="DU13" s="28" t="s">
        <v>99</v>
      </c>
      <c r="DV13" s="40">
        <v>2.0000000000000001E-4</v>
      </c>
      <c r="DW13" s="28" t="s">
        <v>99</v>
      </c>
      <c r="DX13" s="40">
        <v>2.0000000000000001E-4</v>
      </c>
      <c r="DY13" s="28" t="s">
        <v>99</v>
      </c>
      <c r="DZ13" s="40">
        <v>2.0000000000000001E-4</v>
      </c>
      <c r="EA13" s="28" t="s">
        <v>99</v>
      </c>
      <c r="EB13" s="40">
        <v>2.0000000000000001E-4</v>
      </c>
      <c r="EC13" s="28" t="s">
        <v>99</v>
      </c>
      <c r="ED13" s="40">
        <v>2.0000000000000001E-4</v>
      </c>
      <c r="EE13" s="33"/>
      <c r="EF13" s="34">
        <f t="shared" si="0"/>
        <v>65</v>
      </c>
      <c r="EG13" s="29" t="str">
        <f t="shared" si="6"/>
        <v/>
      </c>
      <c r="EH13" s="59" t="str">
        <f>MAX(E13:CJ13,CQ13:ED13)&amp;"(*)"</f>
        <v>0.0002(*)</v>
      </c>
      <c r="EI13" s="34">
        <v>0</v>
      </c>
      <c r="EJ13" s="35" t="s">
        <v>63</v>
      </c>
      <c r="EM13" s="171">
        <f t="shared" si="4"/>
        <v>64</v>
      </c>
      <c r="EN13" s="171">
        <f t="shared" si="3"/>
        <v>1</v>
      </c>
      <c r="EO13" s="172">
        <f t="shared" si="5"/>
        <v>1.5384615384615385E-2</v>
      </c>
    </row>
    <row r="14" spans="2:145" ht="14.1" customHeight="1">
      <c r="B14" s="189"/>
      <c r="C14" s="183" t="s">
        <v>8</v>
      </c>
      <c r="D14" s="184"/>
      <c r="E14" s="28" t="s">
        <v>99</v>
      </c>
      <c r="F14" s="40">
        <v>2.0000000000000001E-4</v>
      </c>
      <c r="G14" s="28" t="s">
        <v>99</v>
      </c>
      <c r="H14" s="40">
        <v>2.0000000000000001E-4</v>
      </c>
      <c r="I14" s="28" t="s">
        <v>99</v>
      </c>
      <c r="J14" s="40">
        <v>2.0000000000000001E-4</v>
      </c>
      <c r="K14" s="28" t="s">
        <v>99</v>
      </c>
      <c r="L14" s="40">
        <v>2.0000000000000001E-4</v>
      </c>
      <c r="M14" s="28" t="s">
        <v>99</v>
      </c>
      <c r="N14" s="40">
        <v>2.0000000000000001E-4</v>
      </c>
      <c r="O14" s="28" t="s">
        <v>99</v>
      </c>
      <c r="P14" s="40">
        <v>2.0000000000000001E-4</v>
      </c>
      <c r="Q14" s="28" t="s">
        <v>99</v>
      </c>
      <c r="R14" s="40">
        <v>2.0000000000000001E-4</v>
      </c>
      <c r="S14" s="28" t="s">
        <v>99</v>
      </c>
      <c r="T14" s="40">
        <v>2.0000000000000001E-4</v>
      </c>
      <c r="U14" s="28" t="s">
        <v>99</v>
      </c>
      <c r="V14" s="40">
        <v>2.0000000000000001E-4</v>
      </c>
      <c r="W14" s="28" t="s">
        <v>99</v>
      </c>
      <c r="X14" s="40">
        <v>2.0000000000000001E-4</v>
      </c>
      <c r="Y14" s="28" t="s">
        <v>99</v>
      </c>
      <c r="Z14" s="40">
        <v>2.0000000000000001E-4</v>
      </c>
      <c r="AA14" s="28" t="s">
        <v>99</v>
      </c>
      <c r="AB14" s="40">
        <v>2.0000000000000001E-4</v>
      </c>
      <c r="AC14" s="28" t="s">
        <v>99</v>
      </c>
      <c r="AD14" s="40">
        <v>2.0000000000000001E-4</v>
      </c>
      <c r="AE14" s="28" t="s">
        <v>99</v>
      </c>
      <c r="AF14" s="40">
        <v>2.0000000000000001E-4</v>
      </c>
      <c r="AG14" s="28" t="s">
        <v>99</v>
      </c>
      <c r="AH14" s="40">
        <v>2.0000000000000001E-4</v>
      </c>
      <c r="AI14" s="28" t="s">
        <v>99</v>
      </c>
      <c r="AJ14" s="40">
        <v>2.0000000000000001E-4</v>
      </c>
      <c r="AK14" s="28" t="s">
        <v>99</v>
      </c>
      <c r="AL14" s="40">
        <v>2.0000000000000001E-4</v>
      </c>
      <c r="AM14" s="28" t="s">
        <v>99</v>
      </c>
      <c r="AN14" s="40">
        <v>2.0000000000000001E-4</v>
      </c>
      <c r="AO14" s="28" t="s">
        <v>99</v>
      </c>
      <c r="AP14" s="40">
        <v>2.0000000000000001E-4</v>
      </c>
      <c r="AQ14" s="28" t="s">
        <v>99</v>
      </c>
      <c r="AR14" s="40">
        <v>2.0000000000000001E-4</v>
      </c>
      <c r="AS14" s="28" t="s">
        <v>99</v>
      </c>
      <c r="AT14" s="40">
        <v>2.0000000000000001E-4</v>
      </c>
      <c r="AU14" s="28" t="s">
        <v>99</v>
      </c>
      <c r="AV14" s="40">
        <v>2.0000000000000001E-4</v>
      </c>
      <c r="AW14" s="28" t="s">
        <v>99</v>
      </c>
      <c r="AX14" s="40">
        <v>2.0000000000000001E-4</v>
      </c>
      <c r="AY14" s="28" t="s">
        <v>99</v>
      </c>
      <c r="AZ14" s="40">
        <v>2.0000000000000001E-4</v>
      </c>
      <c r="BA14" s="28" t="s">
        <v>99</v>
      </c>
      <c r="BB14" s="40">
        <v>2.0000000000000001E-4</v>
      </c>
      <c r="BC14" s="28" t="s">
        <v>99</v>
      </c>
      <c r="BD14" s="40">
        <v>2.0000000000000001E-4</v>
      </c>
      <c r="BE14" s="28" t="s">
        <v>99</v>
      </c>
      <c r="BF14" s="40">
        <v>2.0000000000000001E-4</v>
      </c>
      <c r="BG14" s="28" t="s">
        <v>99</v>
      </c>
      <c r="BH14" s="40">
        <v>2.0000000000000001E-4</v>
      </c>
      <c r="BI14" s="28" t="s">
        <v>99</v>
      </c>
      <c r="BJ14" s="40">
        <v>2.0000000000000001E-4</v>
      </c>
      <c r="BK14" s="28" t="s">
        <v>99</v>
      </c>
      <c r="BL14" s="40">
        <v>2.0000000000000001E-4</v>
      </c>
      <c r="BM14" s="28" t="s">
        <v>29</v>
      </c>
      <c r="BN14" s="32">
        <v>2.0000000000000001E-4</v>
      </c>
      <c r="BO14" s="28" t="s">
        <v>29</v>
      </c>
      <c r="BP14" s="32">
        <v>2.0000000000000001E-4</v>
      </c>
      <c r="BQ14" s="28" t="s">
        <v>29</v>
      </c>
      <c r="BR14" s="32">
        <v>2.0000000000000001E-4</v>
      </c>
      <c r="BS14" s="28" t="s">
        <v>29</v>
      </c>
      <c r="BT14" s="32">
        <v>2.0000000000000001E-4</v>
      </c>
      <c r="BU14" s="28" t="s">
        <v>29</v>
      </c>
      <c r="BV14" s="32">
        <v>2.0000000000000001E-4</v>
      </c>
      <c r="BW14" s="28" t="s">
        <v>99</v>
      </c>
      <c r="BX14" s="40">
        <v>2.0000000000000001E-4</v>
      </c>
      <c r="BY14" s="28" t="s">
        <v>99</v>
      </c>
      <c r="BZ14" s="40">
        <v>2.0000000000000001E-4</v>
      </c>
      <c r="CA14" s="28" t="s">
        <v>99</v>
      </c>
      <c r="CB14" s="40">
        <v>2.0000000000000001E-4</v>
      </c>
      <c r="CC14" s="28" t="s">
        <v>99</v>
      </c>
      <c r="CD14" s="40">
        <v>2.0000000000000001E-4</v>
      </c>
      <c r="CE14" s="28" t="s">
        <v>99</v>
      </c>
      <c r="CF14" s="40">
        <v>2.0000000000000001E-4</v>
      </c>
      <c r="CG14" s="28" t="s">
        <v>99</v>
      </c>
      <c r="CH14" s="40">
        <v>2.0000000000000001E-4</v>
      </c>
      <c r="CI14" s="28" t="s">
        <v>99</v>
      </c>
      <c r="CJ14" s="40">
        <v>2.0000000000000001E-4</v>
      </c>
      <c r="CK14" s="28" t="s">
        <v>29</v>
      </c>
      <c r="CL14" s="32">
        <v>2.0000000000000001E-4</v>
      </c>
      <c r="CM14" s="28" t="s">
        <v>29</v>
      </c>
      <c r="CN14" s="32">
        <v>2.0000000000000001E-4</v>
      </c>
      <c r="CO14" s="28" t="s">
        <v>29</v>
      </c>
      <c r="CP14" s="32">
        <v>2.0000000000000001E-4</v>
      </c>
      <c r="CQ14" s="28" t="s">
        <v>99</v>
      </c>
      <c r="CR14" s="40">
        <v>2.0000000000000001E-4</v>
      </c>
      <c r="CS14" s="28" t="s">
        <v>99</v>
      </c>
      <c r="CT14" s="40">
        <v>2.0000000000000001E-4</v>
      </c>
      <c r="CU14" s="28" t="s">
        <v>99</v>
      </c>
      <c r="CV14" s="40">
        <v>2.0000000000000001E-4</v>
      </c>
      <c r="CW14" s="28" t="s">
        <v>99</v>
      </c>
      <c r="CX14" s="40">
        <v>2.0000000000000001E-4</v>
      </c>
      <c r="CY14" s="28" t="s">
        <v>99</v>
      </c>
      <c r="CZ14" s="40">
        <v>2.0000000000000001E-4</v>
      </c>
      <c r="DA14" s="28" t="s">
        <v>99</v>
      </c>
      <c r="DB14" s="40">
        <v>2.0000000000000001E-4</v>
      </c>
      <c r="DC14" s="28" t="s">
        <v>99</v>
      </c>
      <c r="DD14" s="40">
        <v>2.0000000000000001E-4</v>
      </c>
      <c r="DE14" s="28" t="s">
        <v>99</v>
      </c>
      <c r="DF14" s="40">
        <v>2.0000000000000001E-4</v>
      </c>
      <c r="DG14" s="28" t="s">
        <v>99</v>
      </c>
      <c r="DH14" s="40">
        <v>2.0000000000000001E-4</v>
      </c>
      <c r="DI14" s="28" t="s">
        <v>99</v>
      </c>
      <c r="DJ14" s="40">
        <v>2.0000000000000001E-4</v>
      </c>
      <c r="DK14" s="28" t="s">
        <v>99</v>
      </c>
      <c r="DL14" s="40">
        <v>2.0000000000000001E-4</v>
      </c>
      <c r="DM14" s="28" t="s">
        <v>99</v>
      </c>
      <c r="DN14" s="40">
        <v>2.0000000000000001E-4</v>
      </c>
      <c r="DO14" s="28" t="s">
        <v>99</v>
      </c>
      <c r="DP14" s="40">
        <v>2.0000000000000001E-4</v>
      </c>
      <c r="DQ14" s="28" t="s">
        <v>99</v>
      </c>
      <c r="DR14" s="40">
        <v>2.0000000000000001E-4</v>
      </c>
      <c r="DS14" s="28" t="s">
        <v>99</v>
      </c>
      <c r="DT14" s="40">
        <v>2.0000000000000001E-4</v>
      </c>
      <c r="DU14" s="28" t="s">
        <v>99</v>
      </c>
      <c r="DV14" s="40">
        <v>2.0000000000000001E-4</v>
      </c>
      <c r="DW14" s="28" t="s">
        <v>99</v>
      </c>
      <c r="DX14" s="40">
        <v>2.0000000000000001E-4</v>
      </c>
      <c r="DY14" s="28" t="s">
        <v>99</v>
      </c>
      <c r="DZ14" s="40">
        <v>2.0000000000000001E-4</v>
      </c>
      <c r="EA14" s="28" t="s">
        <v>99</v>
      </c>
      <c r="EB14" s="40">
        <v>2.0000000000000001E-4</v>
      </c>
      <c r="EC14" s="28" t="s">
        <v>99</v>
      </c>
      <c r="ED14" s="40">
        <v>2.0000000000000001E-4</v>
      </c>
      <c r="EE14" s="33"/>
      <c r="EF14" s="34">
        <f t="shared" si="0"/>
        <v>65</v>
      </c>
      <c r="EG14" s="29" t="str">
        <f t="shared" si="6"/>
        <v>&lt;</v>
      </c>
      <c r="EH14" s="32">
        <f t="shared" ref="EH14:EH19" si="7">MAX(E14:ED14)</f>
        <v>2.0000000000000001E-4</v>
      </c>
      <c r="EI14" s="34">
        <v>0</v>
      </c>
      <c r="EJ14" s="35" t="s">
        <v>64</v>
      </c>
      <c r="EM14" s="171">
        <f t="shared" si="4"/>
        <v>65</v>
      </c>
      <c r="EN14" s="171">
        <f t="shared" si="3"/>
        <v>0</v>
      </c>
      <c r="EO14" s="172">
        <f t="shared" si="5"/>
        <v>0</v>
      </c>
    </row>
    <row r="15" spans="2:145" ht="14.1" customHeight="1">
      <c r="B15" s="189"/>
      <c r="C15" s="183" t="s">
        <v>52</v>
      </c>
      <c r="D15" s="184"/>
      <c r="E15" s="28"/>
      <c r="F15" s="11" t="s">
        <v>1</v>
      </c>
      <c r="G15" s="28"/>
      <c r="H15" s="11" t="s">
        <v>1</v>
      </c>
      <c r="I15" s="28"/>
      <c r="J15" s="11" t="s">
        <v>1</v>
      </c>
      <c r="K15" s="28" t="s">
        <v>99</v>
      </c>
      <c r="L15" s="40">
        <v>2.0000000000000001E-4</v>
      </c>
      <c r="M15" s="28"/>
      <c r="N15" s="11" t="s">
        <v>1</v>
      </c>
      <c r="O15" s="28" t="s">
        <v>99</v>
      </c>
      <c r="P15" s="40">
        <v>2.0000000000000001E-4</v>
      </c>
      <c r="Q15" s="28"/>
      <c r="R15" s="11" t="s">
        <v>1</v>
      </c>
      <c r="S15" s="28"/>
      <c r="T15" s="11" t="s">
        <v>1</v>
      </c>
      <c r="U15" s="28" t="s">
        <v>99</v>
      </c>
      <c r="V15" s="40">
        <v>2.0000000000000001E-4</v>
      </c>
      <c r="W15" s="28"/>
      <c r="X15" s="11" t="s">
        <v>1</v>
      </c>
      <c r="Y15" s="28"/>
      <c r="Z15" s="11" t="s">
        <v>1</v>
      </c>
      <c r="AA15" s="28"/>
      <c r="AB15" s="11" t="s">
        <v>1</v>
      </c>
      <c r="AC15" s="28"/>
      <c r="AD15" s="11" t="s">
        <v>1</v>
      </c>
      <c r="AE15" s="28" t="s">
        <v>99</v>
      </c>
      <c r="AF15" s="40">
        <v>2.0000000000000001E-4</v>
      </c>
      <c r="AG15" s="28"/>
      <c r="AH15" s="11" t="s">
        <v>1</v>
      </c>
      <c r="AI15" s="28"/>
      <c r="AJ15" s="11" t="s">
        <v>1</v>
      </c>
      <c r="AK15" s="28"/>
      <c r="AL15" s="11" t="s">
        <v>1</v>
      </c>
      <c r="AM15" s="28"/>
      <c r="AN15" s="11" t="s">
        <v>1</v>
      </c>
      <c r="AO15" s="28" t="s">
        <v>99</v>
      </c>
      <c r="AP15" s="40">
        <v>2.0000000000000001E-4</v>
      </c>
      <c r="AQ15" s="28"/>
      <c r="AR15" s="11" t="s">
        <v>1</v>
      </c>
      <c r="AS15" s="28"/>
      <c r="AT15" s="11" t="s">
        <v>1</v>
      </c>
      <c r="AU15" s="28"/>
      <c r="AV15" s="11" t="s">
        <v>1</v>
      </c>
      <c r="AW15" s="28"/>
      <c r="AX15" s="11" t="s">
        <v>1</v>
      </c>
      <c r="AY15" s="28"/>
      <c r="AZ15" s="11" t="s">
        <v>1</v>
      </c>
      <c r="BA15" s="28"/>
      <c r="BB15" s="11" t="s">
        <v>1</v>
      </c>
      <c r="BC15" s="28" t="s">
        <v>99</v>
      </c>
      <c r="BD15" s="40">
        <v>2.0000000000000001E-4</v>
      </c>
      <c r="BE15" s="28"/>
      <c r="BF15" s="11" t="s">
        <v>1</v>
      </c>
      <c r="BG15" s="28"/>
      <c r="BH15" s="11" t="s">
        <v>1</v>
      </c>
      <c r="BI15" s="28"/>
      <c r="BJ15" s="11" t="s">
        <v>1</v>
      </c>
      <c r="BK15" s="28" t="s">
        <v>99</v>
      </c>
      <c r="BL15" s="40">
        <v>2.0000000000000001E-4</v>
      </c>
      <c r="BM15" s="28" t="s">
        <v>29</v>
      </c>
      <c r="BN15" s="32">
        <v>2.0000000000000001E-4</v>
      </c>
      <c r="BO15" s="28"/>
      <c r="BP15" s="11" t="s">
        <v>1</v>
      </c>
      <c r="BQ15" s="28"/>
      <c r="BR15" s="11" t="s">
        <v>1</v>
      </c>
      <c r="BS15" s="28"/>
      <c r="BT15" s="11" t="s">
        <v>1</v>
      </c>
      <c r="BU15" s="28" t="s">
        <v>29</v>
      </c>
      <c r="BV15" s="32">
        <v>2.0000000000000001E-4</v>
      </c>
      <c r="BW15" s="28"/>
      <c r="BX15" s="11" t="s">
        <v>1</v>
      </c>
      <c r="BY15" s="28" t="s">
        <v>99</v>
      </c>
      <c r="BZ15" s="40">
        <v>2.0000000000000001E-4</v>
      </c>
      <c r="CA15" s="28"/>
      <c r="CB15" s="11" t="s">
        <v>1</v>
      </c>
      <c r="CC15" s="28"/>
      <c r="CD15" s="11" t="s">
        <v>1</v>
      </c>
      <c r="CE15" s="28"/>
      <c r="CF15" s="11" t="s">
        <v>1</v>
      </c>
      <c r="CG15" s="28"/>
      <c r="CH15" s="11" t="s">
        <v>1</v>
      </c>
      <c r="CI15" s="28"/>
      <c r="CJ15" s="11" t="s">
        <v>1</v>
      </c>
      <c r="CK15" s="28"/>
      <c r="CL15" s="11" t="s">
        <v>1</v>
      </c>
      <c r="CM15" s="28"/>
      <c r="CN15" s="11" t="s">
        <v>1</v>
      </c>
      <c r="CO15" s="28" t="s">
        <v>29</v>
      </c>
      <c r="CP15" s="32">
        <v>2.0000000000000001E-4</v>
      </c>
      <c r="CQ15" s="28"/>
      <c r="CR15" s="11" t="s">
        <v>1</v>
      </c>
      <c r="CS15" s="28"/>
      <c r="CT15" s="11" t="s">
        <v>1</v>
      </c>
      <c r="CU15" s="28"/>
      <c r="CV15" s="11" t="s">
        <v>1</v>
      </c>
      <c r="CW15" s="28"/>
      <c r="CX15" s="11" t="s">
        <v>1</v>
      </c>
      <c r="CY15" s="28"/>
      <c r="CZ15" s="11" t="s">
        <v>1</v>
      </c>
      <c r="DA15" s="28" t="s">
        <v>99</v>
      </c>
      <c r="DB15" s="40">
        <v>2.0000000000000001E-4</v>
      </c>
      <c r="DC15" s="28"/>
      <c r="DD15" s="11" t="s">
        <v>1</v>
      </c>
      <c r="DE15" s="28"/>
      <c r="DF15" s="11" t="s">
        <v>1</v>
      </c>
      <c r="DG15" s="28" t="s">
        <v>99</v>
      </c>
      <c r="DH15" s="40">
        <v>2.0000000000000001E-4</v>
      </c>
      <c r="DI15" s="28" t="s">
        <v>99</v>
      </c>
      <c r="DJ15" s="40">
        <v>2.0000000000000001E-4</v>
      </c>
      <c r="DK15" s="28"/>
      <c r="DL15" s="11" t="s">
        <v>1</v>
      </c>
      <c r="DM15" s="28" t="s">
        <v>99</v>
      </c>
      <c r="DN15" s="40">
        <v>2.0000000000000001E-4</v>
      </c>
      <c r="DO15" s="28"/>
      <c r="DP15" s="11" t="s">
        <v>1</v>
      </c>
      <c r="DQ15" s="28"/>
      <c r="DR15" s="11" t="s">
        <v>1</v>
      </c>
      <c r="DS15" s="28"/>
      <c r="DT15" s="11" t="s">
        <v>1</v>
      </c>
      <c r="DU15" s="28" t="s">
        <v>99</v>
      </c>
      <c r="DV15" s="40">
        <v>2.0000000000000001E-4</v>
      </c>
      <c r="DW15" s="28"/>
      <c r="DX15" s="11" t="s">
        <v>1</v>
      </c>
      <c r="DY15" s="28"/>
      <c r="DZ15" s="11" t="s">
        <v>1</v>
      </c>
      <c r="EA15" s="28" t="s">
        <v>99</v>
      </c>
      <c r="EB15" s="40">
        <v>2.0000000000000001E-4</v>
      </c>
      <c r="EC15" s="28"/>
      <c r="ED15" s="11" t="s">
        <v>1</v>
      </c>
      <c r="EE15" s="33"/>
      <c r="EF15" s="34">
        <f t="shared" si="0"/>
        <v>17</v>
      </c>
      <c r="EG15" s="29" t="str">
        <f t="shared" si="6"/>
        <v>&lt;</v>
      </c>
      <c r="EH15" s="32">
        <f t="shared" si="7"/>
        <v>2.0000000000000001E-4</v>
      </c>
      <c r="EI15" s="34">
        <v>0</v>
      </c>
      <c r="EJ15" s="35" t="s">
        <v>51</v>
      </c>
      <c r="EM15" s="171">
        <f t="shared" si="4"/>
        <v>17</v>
      </c>
      <c r="EN15" s="171">
        <f t="shared" si="3"/>
        <v>0</v>
      </c>
      <c r="EO15" s="172">
        <f t="shared" si="5"/>
        <v>0</v>
      </c>
    </row>
    <row r="16" spans="2:145" ht="14.1" customHeight="1">
      <c r="B16" s="189"/>
      <c r="C16" s="183" t="s">
        <v>98</v>
      </c>
      <c r="D16" s="184"/>
      <c r="E16" s="28"/>
      <c r="F16" s="11" t="s">
        <v>1</v>
      </c>
      <c r="G16" s="28"/>
      <c r="H16" s="11" t="s">
        <v>1</v>
      </c>
      <c r="I16" s="28"/>
      <c r="J16" s="11" t="s">
        <v>1</v>
      </c>
      <c r="K16" s="28" t="s">
        <v>99</v>
      </c>
      <c r="L16" s="40">
        <v>2.0000000000000001E-4</v>
      </c>
      <c r="M16" s="28"/>
      <c r="N16" s="11" t="s">
        <v>1</v>
      </c>
      <c r="O16" s="28" t="s">
        <v>99</v>
      </c>
      <c r="P16" s="40">
        <v>2.0000000000000001E-4</v>
      </c>
      <c r="Q16" s="28"/>
      <c r="R16" s="11" t="s">
        <v>1</v>
      </c>
      <c r="S16" s="28"/>
      <c r="T16" s="11" t="s">
        <v>1</v>
      </c>
      <c r="U16" s="28" t="s">
        <v>99</v>
      </c>
      <c r="V16" s="40">
        <v>2.0000000000000001E-4</v>
      </c>
      <c r="W16" s="28"/>
      <c r="X16" s="11" t="s">
        <v>1</v>
      </c>
      <c r="Y16" s="28"/>
      <c r="Z16" s="11" t="s">
        <v>1</v>
      </c>
      <c r="AA16" s="28"/>
      <c r="AB16" s="11" t="s">
        <v>1</v>
      </c>
      <c r="AC16" s="28"/>
      <c r="AD16" s="11" t="s">
        <v>1</v>
      </c>
      <c r="AE16" s="28" t="s">
        <v>99</v>
      </c>
      <c r="AF16" s="40">
        <v>2.0000000000000001E-4</v>
      </c>
      <c r="AG16" s="28"/>
      <c r="AH16" s="11" t="s">
        <v>1</v>
      </c>
      <c r="AI16" s="28"/>
      <c r="AJ16" s="11" t="s">
        <v>1</v>
      </c>
      <c r="AK16" s="28"/>
      <c r="AL16" s="11" t="s">
        <v>1</v>
      </c>
      <c r="AM16" s="28"/>
      <c r="AN16" s="11" t="s">
        <v>1</v>
      </c>
      <c r="AO16" s="28" t="s">
        <v>99</v>
      </c>
      <c r="AP16" s="40">
        <v>2.0000000000000001E-4</v>
      </c>
      <c r="AQ16" s="28"/>
      <c r="AR16" s="11" t="s">
        <v>1</v>
      </c>
      <c r="AS16" s="28"/>
      <c r="AT16" s="11" t="s">
        <v>1</v>
      </c>
      <c r="AU16" s="28"/>
      <c r="AV16" s="11" t="s">
        <v>1</v>
      </c>
      <c r="AW16" s="28"/>
      <c r="AX16" s="11" t="s">
        <v>1</v>
      </c>
      <c r="AY16" s="28"/>
      <c r="AZ16" s="11" t="s">
        <v>1</v>
      </c>
      <c r="BA16" s="28"/>
      <c r="BB16" s="11" t="s">
        <v>1</v>
      </c>
      <c r="BC16" s="28" t="s">
        <v>99</v>
      </c>
      <c r="BD16" s="40">
        <v>2.0000000000000001E-4</v>
      </c>
      <c r="BE16" s="28"/>
      <c r="BF16" s="11" t="s">
        <v>1</v>
      </c>
      <c r="BG16" s="28"/>
      <c r="BH16" s="11" t="s">
        <v>1</v>
      </c>
      <c r="BI16" s="28"/>
      <c r="BJ16" s="11" t="s">
        <v>1</v>
      </c>
      <c r="BK16" s="28" t="s">
        <v>99</v>
      </c>
      <c r="BL16" s="40">
        <v>2.0000000000000001E-4</v>
      </c>
      <c r="BM16" s="28" t="s">
        <v>29</v>
      </c>
      <c r="BN16" s="32">
        <v>2.0000000000000001E-4</v>
      </c>
      <c r="BO16" s="28"/>
      <c r="BP16" s="11" t="s">
        <v>1</v>
      </c>
      <c r="BQ16" s="28"/>
      <c r="BR16" s="11" t="s">
        <v>1</v>
      </c>
      <c r="BS16" s="28"/>
      <c r="BT16" s="11" t="s">
        <v>1</v>
      </c>
      <c r="BU16" s="28" t="s">
        <v>29</v>
      </c>
      <c r="BV16" s="32">
        <v>2.0000000000000001E-4</v>
      </c>
      <c r="BW16" s="28"/>
      <c r="BX16" s="11" t="s">
        <v>1</v>
      </c>
      <c r="BY16" s="28" t="s">
        <v>99</v>
      </c>
      <c r="BZ16" s="40">
        <v>2.0000000000000001E-4</v>
      </c>
      <c r="CA16" s="28"/>
      <c r="CB16" s="11" t="s">
        <v>1</v>
      </c>
      <c r="CC16" s="28"/>
      <c r="CD16" s="11" t="s">
        <v>1</v>
      </c>
      <c r="CE16" s="28"/>
      <c r="CF16" s="11" t="s">
        <v>1</v>
      </c>
      <c r="CG16" s="28"/>
      <c r="CH16" s="11" t="s">
        <v>1</v>
      </c>
      <c r="CI16" s="28"/>
      <c r="CJ16" s="11" t="s">
        <v>1</v>
      </c>
      <c r="CK16" s="28"/>
      <c r="CL16" s="11" t="s">
        <v>1</v>
      </c>
      <c r="CM16" s="28"/>
      <c r="CN16" s="11" t="s">
        <v>1</v>
      </c>
      <c r="CO16" s="28" t="s">
        <v>29</v>
      </c>
      <c r="CP16" s="32">
        <v>4.0000000000000002E-4</v>
      </c>
      <c r="CQ16" s="28"/>
      <c r="CR16" s="11" t="s">
        <v>1</v>
      </c>
      <c r="CS16" s="28"/>
      <c r="CT16" s="11" t="s">
        <v>1</v>
      </c>
      <c r="CU16" s="28"/>
      <c r="CV16" s="11" t="s">
        <v>1</v>
      </c>
      <c r="CW16" s="28"/>
      <c r="CX16" s="11" t="s">
        <v>1</v>
      </c>
      <c r="CY16" s="28"/>
      <c r="CZ16" s="11" t="s">
        <v>1</v>
      </c>
      <c r="DA16" s="28" t="s">
        <v>99</v>
      </c>
      <c r="DB16" s="40">
        <v>2.0000000000000001E-4</v>
      </c>
      <c r="DC16" s="28"/>
      <c r="DD16" s="11" t="s">
        <v>1</v>
      </c>
      <c r="DE16" s="28"/>
      <c r="DF16" s="11" t="s">
        <v>1</v>
      </c>
      <c r="DG16" s="28" t="s">
        <v>99</v>
      </c>
      <c r="DH16" s="40">
        <v>2.0000000000000001E-4</v>
      </c>
      <c r="DI16" s="28" t="s">
        <v>99</v>
      </c>
      <c r="DJ16" s="40">
        <v>2.0000000000000001E-4</v>
      </c>
      <c r="DK16" s="28"/>
      <c r="DL16" s="11" t="s">
        <v>1</v>
      </c>
      <c r="DM16" s="28" t="s">
        <v>99</v>
      </c>
      <c r="DN16" s="40">
        <v>2.0000000000000001E-4</v>
      </c>
      <c r="DO16" s="28"/>
      <c r="DP16" s="11" t="s">
        <v>1</v>
      </c>
      <c r="DQ16" s="28"/>
      <c r="DR16" s="11" t="s">
        <v>1</v>
      </c>
      <c r="DS16" s="28"/>
      <c r="DT16" s="11" t="s">
        <v>1</v>
      </c>
      <c r="DU16" s="28" t="s">
        <v>99</v>
      </c>
      <c r="DV16" s="40">
        <v>2.0000000000000001E-4</v>
      </c>
      <c r="DW16" s="28"/>
      <c r="DX16" s="11" t="s">
        <v>1</v>
      </c>
      <c r="DY16" s="28"/>
      <c r="DZ16" s="11" t="s">
        <v>1</v>
      </c>
      <c r="EA16" s="28" t="s">
        <v>99</v>
      </c>
      <c r="EB16" s="40">
        <v>2.0000000000000001E-4</v>
      </c>
      <c r="EC16" s="28"/>
      <c r="ED16" s="11" t="s">
        <v>1</v>
      </c>
      <c r="EE16" s="33"/>
      <c r="EF16" s="34">
        <f t="shared" si="0"/>
        <v>17</v>
      </c>
      <c r="EG16" s="29" t="str">
        <f t="shared" si="6"/>
        <v>&lt;</v>
      </c>
      <c r="EH16" s="32">
        <f t="shared" si="7"/>
        <v>4.0000000000000002E-4</v>
      </c>
      <c r="EI16" s="34">
        <v>0</v>
      </c>
      <c r="EJ16" s="35" t="s">
        <v>65</v>
      </c>
      <c r="EM16" s="171">
        <f t="shared" si="4"/>
        <v>17</v>
      </c>
      <c r="EN16" s="171">
        <f t="shared" si="3"/>
        <v>0</v>
      </c>
      <c r="EO16" s="172">
        <f t="shared" si="5"/>
        <v>0</v>
      </c>
    </row>
    <row r="17" spans="2:145" ht="14.1" customHeight="1">
      <c r="B17" s="189"/>
      <c r="C17" s="183" t="s">
        <v>66</v>
      </c>
      <c r="D17" s="184"/>
      <c r="E17" s="28" t="s">
        <v>99</v>
      </c>
      <c r="F17" s="40">
        <v>2.0000000000000001E-4</v>
      </c>
      <c r="G17" s="28"/>
      <c r="H17" s="32">
        <v>7.1999999999999998E-3</v>
      </c>
      <c r="I17" s="28" t="s">
        <v>99</v>
      </c>
      <c r="J17" s="40">
        <v>2.0000000000000001E-4</v>
      </c>
      <c r="K17" s="28" t="s">
        <v>99</v>
      </c>
      <c r="L17" s="40">
        <v>2.0000000000000001E-4</v>
      </c>
      <c r="M17" s="28" t="s">
        <v>99</v>
      </c>
      <c r="N17" s="40">
        <v>2.0000000000000001E-4</v>
      </c>
      <c r="O17" s="28" t="s">
        <v>99</v>
      </c>
      <c r="P17" s="40">
        <v>2.0000000000000001E-4</v>
      </c>
      <c r="Q17" s="28" t="s">
        <v>99</v>
      </c>
      <c r="R17" s="40">
        <v>2.0000000000000001E-4</v>
      </c>
      <c r="S17" s="28" t="s">
        <v>99</v>
      </c>
      <c r="T17" s="40">
        <v>2.0000000000000001E-4</v>
      </c>
      <c r="U17" s="28" t="s">
        <v>99</v>
      </c>
      <c r="V17" s="40">
        <v>2.0000000000000001E-4</v>
      </c>
      <c r="W17" s="28" t="s">
        <v>99</v>
      </c>
      <c r="X17" s="40">
        <v>2.0000000000000001E-4</v>
      </c>
      <c r="Y17" s="28" t="s">
        <v>99</v>
      </c>
      <c r="Z17" s="40">
        <v>2.0000000000000001E-4</v>
      </c>
      <c r="AA17" s="28" t="s">
        <v>99</v>
      </c>
      <c r="AB17" s="40">
        <v>2.0000000000000001E-4</v>
      </c>
      <c r="AC17" s="28" t="s">
        <v>99</v>
      </c>
      <c r="AD17" s="40">
        <v>2.0000000000000001E-4</v>
      </c>
      <c r="AE17" s="28" t="s">
        <v>99</v>
      </c>
      <c r="AF17" s="40">
        <v>2.0000000000000001E-4</v>
      </c>
      <c r="AG17" s="28" t="s">
        <v>99</v>
      </c>
      <c r="AH17" s="40">
        <v>2.0000000000000001E-4</v>
      </c>
      <c r="AI17" s="28" t="s">
        <v>99</v>
      </c>
      <c r="AJ17" s="40">
        <v>2.0000000000000001E-4</v>
      </c>
      <c r="AK17" s="28" t="s">
        <v>99</v>
      </c>
      <c r="AL17" s="40">
        <v>2.0000000000000001E-4</v>
      </c>
      <c r="AM17" s="28" t="s">
        <v>99</v>
      </c>
      <c r="AN17" s="40">
        <v>2.0000000000000001E-4</v>
      </c>
      <c r="AO17" s="28" t="s">
        <v>99</v>
      </c>
      <c r="AP17" s="40">
        <v>2.0000000000000001E-4</v>
      </c>
      <c r="AQ17" s="28" t="s">
        <v>99</v>
      </c>
      <c r="AR17" s="40">
        <v>2.0000000000000001E-4</v>
      </c>
      <c r="AS17" s="28" t="s">
        <v>99</v>
      </c>
      <c r="AT17" s="40">
        <v>2.0000000000000001E-4</v>
      </c>
      <c r="AU17" s="28"/>
      <c r="AV17" s="32">
        <v>2.0000000000000001E-4</v>
      </c>
      <c r="AW17" s="28" t="s">
        <v>99</v>
      </c>
      <c r="AX17" s="40">
        <v>2.0000000000000001E-4</v>
      </c>
      <c r="AY17" s="28" t="s">
        <v>99</v>
      </c>
      <c r="AZ17" s="40">
        <v>2.0000000000000001E-4</v>
      </c>
      <c r="BA17" s="28" t="s">
        <v>99</v>
      </c>
      <c r="BB17" s="40">
        <v>2.0000000000000001E-4</v>
      </c>
      <c r="BC17" s="28" t="s">
        <v>99</v>
      </c>
      <c r="BD17" s="40">
        <v>2.0000000000000001E-4</v>
      </c>
      <c r="BE17" s="28" t="s">
        <v>99</v>
      </c>
      <c r="BF17" s="40">
        <v>2.0000000000000001E-4</v>
      </c>
      <c r="BG17" s="28" t="s">
        <v>99</v>
      </c>
      <c r="BH17" s="40">
        <v>2.0000000000000001E-4</v>
      </c>
      <c r="BI17" s="28" t="s">
        <v>99</v>
      </c>
      <c r="BJ17" s="40">
        <v>2.0000000000000001E-4</v>
      </c>
      <c r="BK17" s="28" t="s">
        <v>99</v>
      </c>
      <c r="BL17" s="40">
        <v>2.0000000000000001E-4</v>
      </c>
      <c r="BM17" s="28" t="s">
        <v>29</v>
      </c>
      <c r="BN17" s="32">
        <v>2.0000000000000001E-4</v>
      </c>
      <c r="BO17" s="28" t="s">
        <v>30</v>
      </c>
      <c r="BP17" s="32">
        <v>2.0000000000000001E-4</v>
      </c>
      <c r="BQ17" s="28" t="s">
        <v>29</v>
      </c>
      <c r="BR17" s="32">
        <v>2.0000000000000001E-4</v>
      </c>
      <c r="BS17" s="28" t="s">
        <v>29</v>
      </c>
      <c r="BT17" s="32">
        <v>2.0000000000000001E-4</v>
      </c>
      <c r="BU17" s="28" t="s">
        <v>29</v>
      </c>
      <c r="BV17" s="32">
        <v>2.0000000000000001E-4</v>
      </c>
      <c r="BW17" s="28" t="s">
        <v>99</v>
      </c>
      <c r="BX17" s="40">
        <v>2.0000000000000001E-4</v>
      </c>
      <c r="BY17" s="28" t="s">
        <v>99</v>
      </c>
      <c r="BZ17" s="40">
        <v>2.0000000000000001E-4</v>
      </c>
      <c r="CA17" s="28" t="s">
        <v>99</v>
      </c>
      <c r="CB17" s="40">
        <v>2.0000000000000001E-4</v>
      </c>
      <c r="CC17" s="28" t="s">
        <v>99</v>
      </c>
      <c r="CD17" s="40">
        <v>2.0000000000000001E-4</v>
      </c>
      <c r="CE17" s="28"/>
      <c r="CF17" s="32">
        <v>5.9999999999999995E-4</v>
      </c>
      <c r="CG17" s="28" t="s">
        <v>99</v>
      </c>
      <c r="CH17" s="40">
        <v>2.0000000000000001E-4</v>
      </c>
      <c r="CI17" s="28" t="s">
        <v>99</v>
      </c>
      <c r="CJ17" s="40">
        <v>2.0000000000000001E-4</v>
      </c>
      <c r="CK17" s="28" t="s">
        <v>29</v>
      </c>
      <c r="CL17" s="32">
        <v>2E-3</v>
      </c>
      <c r="CM17" s="28" t="s">
        <v>29</v>
      </c>
      <c r="CN17" s="32">
        <v>2E-3</v>
      </c>
      <c r="CO17" s="28" t="s">
        <v>29</v>
      </c>
      <c r="CP17" s="32">
        <v>2E-3</v>
      </c>
      <c r="CQ17" s="28" t="s">
        <v>99</v>
      </c>
      <c r="CR17" s="40">
        <v>2.0000000000000001E-4</v>
      </c>
      <c r="CS17" s="28"/>
      <c r="CT17" s="32">
        <v>4.0000000000000002E-4</v>
      </c>
      <c r="CU17" s="28" t="s">
        <v>99</v>
      </c>
      <c r="CV17" s="40">
        <v>2.0000000000000001E-4</v>
      </c>
      <c r="CW17" s="28" t="s">
        <v>99</v>
      </c>
      <c r="CX17" s="40">
        <v>2.0000000000000001E-4</v>
      </c>
      <c r="CY17" s="28" t="s">
        <v>99</v>
      </c>
      <c r="CZ17" s="40">
        <v>2.0000000000000001E-4</v>
      </c>
      <c r="DA17" s="28"/>
      <c r="DB17" s="32">
        <v>2.0000000000000001E-4</v>
      </c>
      <c r="DC17" s="28" t="s">
        <v>99</v>
      </c>
      <c r="DD17" s="40">
        <v>2.0000000000000001E-4</v>
      </c>
      <c r="DE17" s="28" t="s">
        <v>99</v>
      </c>
      <c r="DF17" s="40">
        <v>2.0000000000000001E-4</v>
      </c>
      <c r="DG17" s="28" t="s">
        <v>99</v>
      </c>
      <c r="DH17" s="40">
        <v>2.0000000000000001E-4</v>
      </c>
      <c r="DI17" s="28" t="s">
        <v>99</v>
      </c>
      <c r="DJ17" s="40">
        <v>2.0000000000000001E-4</v>
      </c>
      <c r="DK17" s="28" t="s">
        <v>99</v>
      </c>
      <c r="DL17" s="40">
        <v>2.0000000000000001E-4</v>
      </c>
      <c r="DM17" s="28" t="s">
        <v>99</v>
      </c>
      <c r="DN17" s="40">
        <v>2.0000000000000001E-4</v>
      </c>
      <c r="DO17" s="28" t="s">
        <v>99</v>
      </c>
      <c r="DP17" s="40">
        <v>2.0000000000000001E-4</v>
      </c>
      <c r="DQ17" s="28" t="s">
        <v>99</v>
      </c>
      <c r="DR17" s="40">
        <v>2.0000000000000001E-4</v>
      </c>
      <c r="DS17" s="28" t="s">
        <v>99</v>
      </c>
      <c r="DT17" s="40">
        <v>2.0000000000000001E-4</v>
      </c>
      <c r="DU17" s="28" t="s">
        <v>99</v>
      </c>
      <c r="DV17" s="40">
        <v>2.0000000000000001E-4</v>
      </c>
      <c r="DW17" s="28"/>
      <c r="DX17" s="32">
        <v>2.9999999999999997E-4</v>
      </c>
      <c r="DY17" s="28" t="s">
        <v>99</v>
      </c>
      <c r="DZ17" s="40">
        <v>2.0000000000000001E-4</v>
      </c>
      <c r="EA17" s="28" t="s">
        <v>99</v>
      </c>
      <c r="EB17" s="40">
        <v>2.0000000000000001E-4</v>
      </c>
      <c r="EC17" s="28" t="s">
        <v>99</v>
      </c>
      <c r="ED17" s="40">
        <v>2.0000000000000001E-4</v>
      </c>
      <c r="EE17" s="33"/>
      <c r="EF17" s="34">
        <f t="shared" si="0"/>
        <v>65</v>
      </c>
      <c r="EG17" s="29" t="str">
        <f t="shared" si="6"/>
        <v/>
      </c>
      <c r="EH17" s="32">
        <f t="shared" si="7"/>
        <v>7.1999999999999998E-3</v>
      </c>
      <c r="EI17" s="34">
        <v>0</v>
      </c>
      <c r="EJ17" s="35" t="s">
        <v>67</v>
      </c>
      <c r="EM17" s="171">
        <f t="shared" si="4"/>
        <v>58</v>
      </c>
      <c r="EN17" s="171">
        <f t="shared" si="3"/>
        <v>7</v>
      </c>
      <c r="EO17" s="172">
        <f t="shared" si="5"/>
        <v>0.1076923076923077</v>
      </c>
    </row>
    <row r="18" spans="2:145" ht="14.1" customHeight="1">
      <c r="B18" s="189"/>
      <c r="C18" s="193" t="s">
        <v>147</v>
      </c>
      <c r="D18" s="194"/>
      <c r="E18" s="28"/>
      <c r="F18" s="40">
        <v>8.0000000000000004E-4</v>
      </c>
      <c r="G18" s="28" t="s">
        <v>99</v>
      </c>
      <c r="H18" s="32">
        <v>4.0000000000000002E-4</v>
      </c>
      <c r="I18" s="28" t="s">
        <v>99</v>
      </c>
      <c r="J18" s="32">
        <v>4.0000000000000002E-4</v>
      </c>
      <c r="K18" s="28" t="s">
        <v>99</v>
      </c>
      <c r="L18" s="32">
        <v>4.0000000000000002E-4</v>
      </c>
      <c r="M18" s="28" t="s">
        <v>99</v>
      </c>
      <c r="N18" s="32">
        <v>4.0000000000000002E-4</v>
      </c>
      <c r="O18" s="28" t="s">
        <v>99</v>
      </c>
      <c r="P18" s="32">
        <v>4.0000000000000002E-4</v>
      </c>
      <c r="Q18" s="28" t="s">
        <v>99</v>
      </c>
      <c r="R18" s="32">
        <v>4.0000000000000002E-4</v>
      </c>
      <c r="S18" s="28" t="s">
        <v>99</v>
      </c>
      <c r="T18" s="32">
        <v>4.0000000000000002E-4</v>
      </c>
      <c r="U18" s="28" t="s">
        <v>99</v>
      </c>
      <c r="V18" s="32">
        <v>4.0000000000000002E-4</v>
      </c>
      <c r="W18" s="28" t="s">
        <v>99</v>
      </c>
      <c r="X18" s="32">
        <v>4.0000000000000002E-4</v>
      </c>
      <c r="Y18" s="28" t="s">
        <v>99</v>
      </c>
      <c r="Z18" s="32">
        <v>4.0000000000000002E-4</v>
      </c>
      <c r="AA18" s="28"/>
      <c r="AB18" s="32">
        <v>5.9999999999999995E-4</v>
      </c>
      <c r="AC18" s="28" t="s">
        <v>99</v>
      </c>
      <c r="AD18" s="32">
        <v>4.0000000000000002E-4</v>
      </c>
      <c r="AE18" s="28" t="s">
        <v>99</v>
      </c>
      <c r="AF18" s="32">
        <v>4.0000000000000002E-4</v>
      </c>
      <c r="AG18" s="28"/>
      <c r="AH18" s="32">
        <v>8.0000000000000004E-4</v>
      </c>
      <c r="AI18" s="28" t="s">
        <v>99</v>
      </c>
      <c r="AJ18" s="32">
        <v>4.0000000000000002E-4</v>
      </c>
      <c r="AK18" s="28"/>
      <c r="AL18" s="32">
        <v>3.3E-3</v>
      </c>
      <c r="AM18" s="28" t="s">
        <v>99</v>
      </c>
      <c r="AN18" s="32">
        <v>4.0000000000000002E-4</v>
      </c>
      <c r="AO18" s="28" t="s">
        <v>99</v>
      </c>
      <c r="AP18" s="32">
        <v>4.0000000000000002E-4</v>
      </c>
      <c r="AQ18" s="28" t="s">
        <v>99</v>
      </c>
      <c r="AR18" s="32">
        <v>4.0000000000000002E-4</v>
      </c>
      <c r="AS18" s="28"/>
      <c r="AT18" s="32">
        <v>1.2E-2</v>
      </c>
      <c r="AU18" s="28"/>
      <c r="AV18" s="32">
        <v>4.0000000000000002E-4</v>
      </c>
      <c r="AW18" s="28"/>
      <c r="AX18" s="32">
        <v>4.0000000000000002E-4</v>
      </c>
      <c r="AY18" s="28" t="s">
        <v>99</v>
      </c>
      <c r="AZ18" s="32">
        <v>4.0000000000000002E-4</v>
      </c>
      <c r="BA18" s="28" t="s">
        <v>99</v>
      </c>
      <c r="BB18" s="32">
        <v>4.0000000000000002E-4</v>
      </c>
      <c r="BC18" s="28" t="s">
        <v>99</v>
      </c>
      <c r="BD18" s="32">
        <v>4.0000000000000002E-4</v>
      </c>
      <c r="BE18" s="28" t="s">
        <v>99</v>
      </c>
      <c r="BF18" s="32">
        <v>4.0000000000000002E-4</v>
      </c>
      <c r="BG18" s="28" t="s">
        <v>99</v>
      </c>
      <c r="BH18" s="32">
        <v>4.0000000000000002E-4</v>
      </c>
      <c r="BI18" s="28" t="s">
        <v>99</v>
      </c>
      <c r="BJ18" s="32">
        <v>4.0000000000000002E-4</v>
      </c>
      <c r="BK18" s="28" t="s">
        <v>99</v>
      </c>
      <c r="BL18" s="32">
        <v>4.0000000000000002E-4</v>
      </c>
      <c r="BM18" s="28" t="s">
        <v>99</v>
      </c>
      <c r="BN18" s="32">
        <v>4.0000000000000002E-4</v>
      </c>
      <c r="BO18" s="28" t="s">
        <v>99</v>
      </c>
      <c r="BP18" s="32">
        <v>4.0000000000000002E-4</v>
      </c>
      <c r="BQ18" s="28" t="s">
        <v>99</v>
      </c>
      <c r="BR18" s="32">
        <v>4.0000000000000002E-4</v>
      </c>
      <c r="BS18" s="28" t="s">
        <v>99</v>
      </c>
      <c r="BT18" s="32">
        <v>4.0000000000000002E-4</v>
      </c>
      <c r="BU18" s="28" t="s">
        <v>99</v>
      </c>
      <c r="BV18" s="32">
        <v>4.0000000000000002E-4</v>
      </c>
      <c r="BW18" s="28"/>
      <c r="BX18" s="32">
        <v>1.1000000000000001E-3</v>
      </c>
      <c r="BY18" s="28" t="s">
        <v>99</v>
      </c>
      <c r="BZ18" s="32">
        <v>4.0000000000000002E-4</v>
      </c>
      <c r="CA18" s="28" t="s">
        <v>99</v>
      </c>
      <c r="CB18" s="32">
        <v>4.0000000000000002E-4</v>
      </c>
      <c r="CC18" s="28" t="s">
        <v>99</v>
      </c>
      <c r="CD18" s="32">
        <v>4.0000000000000002E-4</v>
      </c>
      <c r="CE18" s="28"/>
      <c r="CF18" s="32">
        <v>1.5E-3</v>
      </c>
      <c r="CG18" s="28" t="s">
        <v>99</v>
      </c>
      <c r="CH18" s="32">
        <v>4.0000000000000002E-4</v>
      </c>
      <c r="CI18" s="28" t="s">
        <v>99</v>
      </c>
      <c r="CJ18" s="32">
        <v>4.0000000000000002E-4</v>
      </c>
      <c r="CK18" s="28" t="s">
        <v>29</v>
      </c>
      <c r="CL18" s="32">
        <v>4.0000000000000001E-3</v>
      </c>
      <c r="CM18" s="28" t="s">
        <v>29</v>
      </c>
      <c r="CN18" s="32">
        <v>4.0000000000000001E-3</v>
      </c>
      <c r="CO18" s="28" t="s">
        <v>29</v>
      </c>
      <c r="CP18" s="32">
        <v>4.0000000000000001E-3</v>
      </c>
      <c r="CQ18" s="28" t="s">
        <v>99</v>
      </c>
      <c r="CR18" s="32">
        <v>4.0000000000000002E-4</v>
      </c>
      <c r="CS18" s="28"/>
      <c r="CT18" s="49">
        <v>1E-3</v>
      </c>
      <c r="CU18" s="28" t="s">
        <v>99</v>
      </c>
      <c r="CV18" s="32">
        <v>4.0000000000000002E-4</v>
      </c>
      <c r="CW18" s="28" t="s">
        <v>99</v>
      </c>
      <c r="CX18" s="32">
        <v>4.0000000000000002E-4</v>
      </c>
      <c r="CY18" s="28" t="s">
        <v>99</v>
      </c>
      <c r="CZ18" s="32">
        <v>4.0000000000000002E-4</v>
      </c>
      <c r="DA18" s="28"/>
      <c r="DB18" s="32">
        <v>1.4E-3</v>
      </c>
      <c r="DC18" s="28" t="s">
        <v>99</v>
      </c>
      <c r="DD18" s="32">
        <v>4.0000000000000002E-4</v>
      </c>
      <c r="DE18" s="28"/>
      <c r="DF18" s="32">
        <v>5.0000000000000001E-4</v>
      </c>
      <c r="DG18" s="28" t="s">
        <v>99</v>
      </c>
      <c r="DH18" s="32">
        <v>4.0000000000000002E-4</v>
      </c>
      <c r="DI18" s="28" t="s">
        <v>99</v>
      </c>
      <c r="DJ18" s="32">
        <v>4.0000000000000002E-4</v>
      </c>
      <c r="DK18" s="28"/>
      <c r="DL18" s="32">
        <v>5.0000000000000001E-4</v>
      </c>
      <c r="DM18" s="28" t="s">
        <v>99</v>
      </c>
      <c r="DN18" s="32">
        <v>4.0000000000000002E-4</v>
      </c>
      <c r="DO18" s="28" t="s">
        <v>99</v>
      </c>
      <c r="DP18" s="32">
        <v>4.0000000000000002E-4</v>
      </c>
      <c r="DQ18" s="28" t="s">
        <v>99</v>
      </c>
      <c r="DR18" s="32">
        <v>4.0000000000000002E-4</v>
      </c>
      <c r="DS18" s="28" t="s">
        <v>99</v>
      </c>
      <c r="DT18" s="32">
        <v>4.0000000000000002E-4</v>
      </c>
      <c r="DU18" s="28" t="s">
        <v>99</v>
      </c>
      <c r="DV18" s="32">
        <v>4.0000000000000002E-4</v>
      </c>
      <c r="DW18" s="28" t="s">
        <v>99</v>
      </c>
      <c r="DX18" s="32">
        <v>4.0000000000000002E-4</v>
      </c>
      <c r="DY18" s="28" t="s">
        <v>99</v>
      </c>
      <c r="DZ18" s="32">
        <v>4.0000000000000002E-4</v>
      </c>
      <c r="EA18" s="28" t="s">
        <v>99</v>
      </c>
      <c r="EB18" s="32">
        <v>4.0000000000000002E-4</v>
      </c>
      <c r="EC18" s="28" t="s">
        <v>99</v>
      </c>
      <c r="ED18" s="32">
        <v>4.0000000000000002E-4</v>
      </c>
      <c r="EE18" s="33"/>
      <c r="EF18" s="34">
        <f t="shared" si="0"/>
        <v>65</v>
      </c>
      <c r="EG18" s="29" t="str">
        <f t="shared" si="6"/>
        <v/>
      </c>
      <c r="EH18" s="32">
        <f t="shared" si="7"/>
        <v>1.2E-2</v>
      </c>
      <c r="EI18" s="34">
        <v>0</v>
      </c>
      <c r="EJ18" s="35" t="s">
        <v>68</v>
      </c>
      <c r="EM18" s="171">
        <f t="shared" si="4"/>
        <v>52</v>
      </c>
      <c r="EN18" s="171">
        <f t="shared" si="3"/>
        <v>13</v>
      </c>
      <c r="EO18" s="172">
        <f t="shared" si="5"/>
        <v>0.2</v>
      </c>
    </row>
    <row r="19" spans="2:145" ht="14.1" customHeight="1">
      <c r="B19" s="189"/>
      <c r="C19" s="36"/>
      <c r="D19" s="37" t="s">
        <v>69</v>
      </c>
      <c r="E19" s="28"/>
      <c r="F19" s="40">
        <v>5.9999999999999995E-4</v>
      </c>
      <c r="G19" s="28" t="s">
        <v>99</v>
      </c>
      <c r="H19" s="40">
        <v>2.0000000000000001E-4</v>
      </c>
      <c r="I19" s="28" t="s">
        <v>99</v>
      </c>
      <c r="J19" s="40">
        <v>2.0000000000000001E-4</v>
      </c>
      <c r="K19" s="28" t="s">
        <v>99</v>
      </c>
      <c r="L19" s="40">
        <v>2.0000000000000001E-4</v>
      </c>
      <c r="M19" s="28" t="s">
        <v>99</v>
      </c>
      <c r="N19" s="40">
        <v>2.0000000000000001E-4</v>
      </c>
      <c r="O19" s="28" t="s">
        <v>99</v>
      </c>
      <c r="P19" s="40">
        <v>2.0000000000000001E-4</v>
      </c>
      <c r="Q19" s="28" t="s">
        <v>99</v>
      </c>
      <c r="R19" s="40">
        <v>2.0000000000000001E-4</v>
      </c>
      <c r="S19" s="28" t="s">
        <v>99</v>
      </c>
      <c r="T19" s="40">
        <v>2.0000000000000001E-4</v>
      </c>
      <c r="U19" s="28" t="s">
        <v>99</v>
      </c>
      <c r="V19" s="40">
        <v>2.0000000000000001E-4</v>
      </c>
      <c r="W19" s="28" t="s">
        <v>99</v>
      </c>
      <c r="X19" s="40">
        <v>2.0000000000000001E-4</v>
      </c>
      <c r="Y19" s="28" t="s">
        <v>99</v>
      </c>
      <c r="Z19" s="40">
        <v>2.0000000000000001E-4</v>
      </c>
      <c r="AA19" s="28"/>
      <c r="AB19" s="32">
        <v>4.0000000000000002E-4</v>
      </c>
      <c r="AC19" s="28" t="s">
        <v>99</v>
      </c>
      <c r="AD19" s="40">
        <v>2.0000000000000001E-4</v>
      </c>
      <c r="AE19" s="28" t="s">
        <v>99</v>
      </c>
      <c r="AF19" s="40">
        <v>2.0000000000000001E-4</v>
      </c>
      <c r="AG19" s="28"/>
      <c r="AH19" s="32">
        <v>5.9999999999999995E-4</v>
      </c>
      <c r="AI19" s="28" t="s">
        <v>99</v>
      </c>
      <c r="AJ19" s="40">
        <v>2.0000000000000001E-4</v>
      </c>
      <c r="AK19" s="28"/>
      <c r="AL19" s="32">
        <v>3.0999999999999999E-3</v>
      </c>
      <c r="AM19" s="28" t="s">
        <v>99</v>
      </c>
      <c r="AN19" s="40">
        <v>2.0000000000000001E-4</v>
      </c>
      <c r="AO19" s="28" t="s">
        <v>99</v>
      </c>
      <c r="AP19" s="40">
        <v>2.0000000000000001E-4</v>
      </c>
      <c r="AQ19" s="28" t="s">
        <v>99</v>
      </c>
      <c r="AR19" s="40">
        <v>2.0000000000000001E-4</v>
      </c>
      <c r="AS19" s="28"/>
      <c r="AT19" s="32">
        <v>1.2E-2</v>
      </c>
      <c r="AU19" s="28"/>
      <c r="AV19" s="32">
        <v>2.0000000000000001E-4</v>
      </c>
      <c r="AW19" s="28"/>
      <c r="AX19" s="32">
        <v>2.0000000000000001E-4</v>
      </c>
      <c r="AY19" s="28" t="s">
        <v>99</v>
      </c>
      <c r="AZ19" s="40">
        <v>2.0000000000000001E-4</v>
      </c>
      <c r="BA19" s="28" t="s">
        <v>99</v>
      </c>
      <c r="BB19" s="40">
        <v>2.0000000000000001E-4</v>
      </c>
      <c r="BC19" s="28" t="s">
        <v>99</v>
      </c>
      <c r="BD19" s="40">
        <v>2.0000000000000001E-4</v>
      </c>
      <c r="BE19" s="28" t="s">
        <v>99</v>
      </c>
      <c r="BF19" s="40">
        <v>2.0000000000000001E-4</v>
      </c>
      <c r="BG19" s="28" t="s">
        <v>99</v>
      </c>
      <c r="BH19" s="40">
        <v>2.0000000000000001E-4</v>
      </c>
      <c r="BI19" s="28" t="s">
        <v>99</v>
      </c>
      <c r="BJ19" s="40">
        <v>2.0000000000000001E-4</v>
      </c>
      <c r="BK19" s="28" t="s">
        <v>99</v>
      </c>
      <c r="BL19" s="40">
        <v>2.0000000000000001E-4</v>
      </c>
      <c r="BM19" s="28" t="s">
        <v>29</v>
      </c>
      <c r="BN19" s="32">
        <v>2.0000000000000001E-4</v>
      </c>
      <c r="BO19" s="28" t="s">
        <v>29</v>
      </c>
      <c r="BP19" s="32">
        <v>2.0000000000000001E-4</v>
      </c>
      <c r="BQ19" s="28" t="s">
        <v>29</v>
      </c>
      <c r="BR19" s="32">
        <v>2.0000000000000001E-4</v>
      </c>
      <c r="BS19" s="28" t="s">
        <v>29</v>
      </c>
      <c r="BT19" s="32">
        <v>2.0000000000000001E-4</v>
      </c>
      <c r="BU19" s="28" t="s">
        <v>29</v>
      </c>
      <c r="BV19" s="32">
        <v>2.0000000000000001E-4</v>
      </c>
      <c r="BW19" s="28"/>
      <c r="BX19" s="32">
        <v>8.9999999999999998E-4</v>
      </c>
      <c r="BY19" s="28" t="s">
        <v>99</v>
      </c>
      <c r="BZ19" s="40">
        <v>2.0000000000000001E-4</v>
      </c>
      <c r="CA19" s="28" t="s">
        <v>99</v>
      </c>
      <c r="CB19" s="40">
        <v>2.0000000000000001E-4</v>
      </c>
      <c r="CC19" s="28" t="s">
        <v>99</v>
      </c>
      <c r="CD19" s="40">
        <v>2.0000000000000001E-4</v>
      </c>
      <c r="CE19" s="28"/>
      <c r="CF19" s="32">
        <v>1.2999999999999999E-3</v>
      </c>
      <c r="CG19" s="28" t="s">
        <v>99</v>
      </c>
      <c r="CH19" s="40">
        <v>2.0000000000000001E-4</v>
      </c>
      <c r="CI19" s="28" t="s">
        <v>99</v>
      </c>
      <c r="CJ19" s="40">
        <v>2.0000000000000001E-4</v>
      </c>
      <c r="CK19" s="28" t="s">
        <v>29</v>
      </c>
      <c r="CL19" s="32">
        <v>2E-3</v>
      </c>
      <c r="CM19" s="28" t="s">
        <v>29</v>
      </c>
      <c r="CN19" s="32">
        <v>2E-3</v>
      </c>
      <c r="CO19" s="28" t="s">
        <v>29</v>
      </c>
      <c r="CP19" s="32">
        <v>2E-3</v>
      </c>
      <c r="CQ19" s="28" t="s">
        <v>99</v>
      </c>
      <c r="CR19" s="40">
        <v>2.0000000000000001E-4</v>
      </c>
      <c r="CS19" s="28"/>
      <c r="CT19" s="32">
        <v>8.0000000000000004E-4</v>
      </c>
      <c r="CU19" s="28" t="s">
        <v>99</v>
      </c>
      <c r="CV19" s="40">
        <v>2.0000000000000001E-4</v>
      </c>
      <c r="CW19" s="28" t="s">
        <v>99</v>
      </c>
      <c r="CX19" s="40">
        <v>2.0000000000000001E-4</v>
      </c>
      <c r="CY19" s="28" t="s">
        <v>99</v>
      </c>
      <c r="CZ19" s="40">
        <v>2.0000000000000001E-4</v>
      </c>
      <c r="DA19" s="28"/>
      <c r="DB19" s="32">
        <v>1.1999999999999999E-3</v>
      </c>
      <c r="DC19" s="28" t="s">
        <v>99</v>
      </c>
      <c r="DD19" s="40">
        <v>2.0000000000000001E-4</v>
      </c>
      <c r="DE19" s="28"/>
      <c r="DF19" s="32">
        <v>2.9999999999999997E-4</v>
      </c>
      <c r="DG19" s="28" t="s">
        <v>99</v>
      </c>
      <c r="DH19" s="40">
        <v>2.0000000000000001E-4</v>
      </c>
      <c r="DI19" s="28" t="s">
        <v>99</v>
      </c>
      <c r="DJ19" s="40">
        <v>2.0000000000000001E-4</v>
      </c>
      <c r="DK19" s="28"/>
      <c r="DL19" s="32">
        <v>2.9999999999999997E-4</v>
      </c>
      <c r="DM19" s="28" t="s">
        <v>99</v>
      </c>
      <c r="DN19" s="40">
        <v>2.0000000000000001E-4</v>
      </c>
      <c r="DO19" s="28" t="s">
        <v>99</v>
      </c>
      <c r="DP19" s="40">
        <v>2.0000000000000001E-4</v>
      </c>
      <c r="DQ19" s="28" t="s">
        <v>99</v>
      </c>
      <c r="DR19" s="40">
        <v>2.0000000000000001E-4</v>
      </c>
      <c r="DS19" s="28" t="s">
        <v>99</v>
      </c>
      <c r="DT19" s="40">
        <v>2.0000000000000001E-4</v>
      </c>
      <c r="DU19" s="28" t="s">
        <v>99</v>
      </c>
      <c r="DV19" s="40">
        <v>2.0000000000000001E-4</v>
      </c>
      <c r="DW19" s="28" t="s">
        <v>99</v>
      </c>
      <c r="DX19" s="40">
        <v>2.0000000000000001E-4</v>
      </c>
      <c r="DY19" s="28" t="s">
        <v>99</v>
      </c>
      <c r="DZ19" s="40">
        <v>2.0000000000000001E-4</v>
      </c>
      <c r="EA19" s="28" t="s">
        <v>99</v>
      </c>
      <c r="EB19" s="40">
        <v>2.0000000000000001E-4</v>
      </c>
      <c r="EC19" s="28" t="s">
        <v>99</v>
      </c>
      <c r="ED19" s="40">
        <v>2.0000000000000001E-4</v>
      </c>
      <c r="EE19" s="33"/>
      <c r="EF19" s="34">
        <f t="shared" si="0"/>
        <v>65</v>
      </c>
      <c r="EG19" s="29" t="str">
        <f t="shared" si="6"/>
        <v/>
      </c>
      <c r="EH19" s="32">
        <f t="shared" si="7"/>
        <v>1.2E-2</v>
      </c>
      <c r="EI19" s="34" t="s">
        <v>100</v>
      </c>
      <c r="EJ19" s="35" t="s">
        <v>70</v>
      </c>
      <c r="EM19" s="171">
        <f t="shared" si="4"/>
        <v>52</v>
      </c>
      <c r="EN19" s="171">
        <f t="shared" si="3"/>
        <v>13</v>
      </c>
      <c r="EO19" s="172">
        <f t="shared" si="5"/>
        <v>0.2</v>
      </c>
    </row>
    <row r="20" spans="2:145" ht="14.1" customHeight="1">
      <c r="B20" s="189"/>
      <c r="C20" s="38"/>
      <c r="D20" s="37" t="s">
        <v>71</v>
      </c>
      <c r="E20" s="28" t="s">
        <v>99</v>
      </c>
      <c r="F20" s="40">
        <v>2.0000000000000001E-4</v>
      </c>
      <c r="G20" s="28" t="s">
        <v>99</v>
      </c>
      <c r="H20" s="40">
        <v>2.0000000000000001E-4</v>
      </c>
      <c r="I20" s="28" t="s">
        <v>99</v>
      </c>
      <c r="J20" s="40">
        <v>2.0000000000000001E-4</v>
      </c>
      <c r="K20" s="28" t="s">
        <v>99</v>
      </c>
      <c r="L20" s="40">
        <v>2.0000000000000001E-4</v>
      </c>
      <c r="M20" s="28" t="s">
        <v>99</v>
      </c>
      <c r="N20" s="40">
        <v>2.0000000000000001E-4</v>
      </c>
      <c r="O20" s="28" t="s">
        <v>99</v>
      </c>
      <c r="P20" s="40">
        <v>2.0000000000000001E-4</v>
      </c>
      <c r="Q20" s="28" t="s">
        <v>99</v>
      </c>
      <c r="R20" s="40">
        <v>2.0000000000000001E-4</v>
      </c>
      <c r="S20" s="28" t="s">
        <v>99</v>
      </c>
      <c r="T20" s="40">
        <v>2.0000000000000001E-4</v>
      </c>
      <c r="U20" s="28" t="s">
        <v>99</v>
      </c>
      <c r="V20" s="40">
        <v>2.0000000000000001E-4</v>
      </c>
      <c r="W20" s="28" t="s">
        <v>99</v>
      </c>
      <c r="X20" s="40">
        <v>2.0000000000000001E-4</v>
      </c>
      <c r="Y20" s="28" t="s">
        <v>99</v>
      </c>
      <c r="Z20" s="40">
        <v>2.0000000000000001E-4</v>
      </c>
      <c r="AA20" s="28" t="s">
        <v>99</v>
      </c>
      <c r="AB20" s="40">
        <v>2.0000000000000001E-4</v>
      </c>
      <c r="AC20" s="28" t="s">
        <v>99</v>
      </c>
      <c r="AD20" s="40">
        <v>2.0000000000000001E-4</v>
      </c>
      <c r="AE20" s="28" t="s">
        <v>99</v>
      </c>
      <c r="AF20" s="40">
        <v>2.0000000000000001E-4</v>
      </c>
      <c r="AG20" s="28" t="s">
        <v>99</v>
      </c>
      <c r="AH20" s="40">
        <v>2.0000000000000001E-4</v>
      </c>
      <c r="AI20" s="28" t="s">
        <v>99</v>
      </c>
      <c r="AJ20" s="40">
        <v>2.0000000000000001E-4</v>
      </c>
      <c r="AK20" s="28" t="s">
        <v>99</v>
      </c>
      <c r="AL20" s="40">
        <v>2.0000000000000001E-4</v>
      </c>
      <c r="AM20" s="28" t="s">
        <v>99</v>
      </c>
      <c r="AN20" s="40">
        <v>2.0000000000000001E-4</v>
      </c>
      <c r="AO20" s="28" t="s">
        <v>99</v>
      </c>
      <c r="AP20" s="40">
        <v>2.0000000000000001E-4</v>
      </c>
      <c r="AQ20" s="28" t="s">
        <v>99</v>
      </c>
      <c r="AR20" s="40">
        <v>2.0000000000000001E-4</v>
      </c>
      <c r="AS20" s="28"/>
      <c r="AT20" s="32">
        <v>2.9999999999999997E-4</v>
      </c>
      <c r="AU20" s="28" t="s">
        <v>99</v>
      </c>
      <c r="AV20" s="40">
        <v>2.0000000000000001E-4</v>
      </c>
      <c r="AW20" s="28" t="s">
        <v>99</v>
      </c>
      <c r="AX20" s="40">
        <v>2.0000000000000001E-4</v>
      </c>
      <c r="AY20" s="28" t="s">
        <v>99</v>
      </c>
      <c r="AZ20" s="40">
        <v>2.0000000000000001E-4</v>
      </c>
      <c r="BA20" s="28" t="s">
        <v>99</v>
      </c>
      <c r="BB20" s="40">
        <v>2.0000000000000001E-4</v>
      </c>
      <c r="BC20" s="28" t="s">
        <v>99</v>
      </c>
      <c r="BD20" s="40">
        <v>2.0000000000000001E-4</v>
      </c>
      <c r="BE20" s="28" t="s">
        <v>99</v>
      </c>
      <c r="BF20" s="40">
        <v>2.0000000000000001E-4</v>
      </c>
      <c r="BG20" s="28" t="s">
        <v>99</v>
      </c>
      <c r="BH20" s="40">
        <v>2.0000000000000001E-4</v>
      </c>
      <c r="BI20" s="28" t="s">
        <v>99</v>
      </c>
      <c r="BJ20" s="40">
        <v>2.0000000000000001E-4</v>
      </c>
      <c r="BK20" s="28" t="s">
        <v>99</v>
      </c>
      <c r="BL20" s="40">
        <v>2.0000000000000001E-4</v>
      </c>
      <c r="BM20" s="28" t="s">
        <v>29</v>
      </c>
      <c r="BN20" s="32">
        <v>2.0000000000000001E-4</v>
      </c>
      <c r="BO20" s="28" t="s">
        <v>29</v>
      </c>
      <c r="BP20" s="32">
        <v>2.0000000000000001E-4</v>
      </c>
      <c r="BQ20" s="28" t="s">
        <v>29</v>
      </c>
      <c r="BR20" s="32">
        <v>2.0000000000000001E-4</v>
      </c>
      <c r="BS20" s="28" t="s">
        <v>29</v>
      </c>
      <c r="BT20" s="32">
        <v>2.0000000000000001E-4</v>
      </c>
      <c r="BU20" s="28" t="s">
        <v>29</v>
      </c>
      <c r="BV20" s="32">
        <v>2.0000000000000001E-4</v>
      </c>
      <c r="BW20" s="28" t="s">
        <v>99</v>
      </c>
      <c r="BX20" s="40">
        <v>2.0000000000000001E-4</v>
      </c>
      <c r="BY20" s="28" t="s">
        <v>99</v>
      </c>
      <c r="BZ20" s="40">
        <v>2.0000000000000001E-4</v>
      </c>
      <c r="CA20" s="28" t="s">
        <v>99</v>
      </c>
      <c r="CB20" s="40">
        <v>2.0000000000000001E-4</v>
      </c>
      <c r="CC20" s="28" t="s">
        <v>99</v>
      </c>
      <c r="CD20" s="40">
        <v>2.0000000000000001E-4</v>
      </c>
      <c r="CE20" s="28" t="s">
        <v>99</v>
      </c>
      <c r="CF20" s="40">
        <v>2.0000000000000001E-4</v>
      </c>
      <c r="CG20" s="28" t="s">
        <v>99</v>
      </c>
      <c r="CH20" s="40">
        <v>2.0000000000000001E-4</v>
      </c>
      <c r="CI20" s="28" t="s">
        <v>99</v>
      </c>
      <c r="CJ20" s="40">
        <v>2.0000000000000001E-4</v>
      </c>
      <c r="CK20" s="28" t="s">
        <v>29</v>
      </c>
      <c r="CL20" s="32">
        <v>2E-3</v>
      </c>
      <c r="CM20" s="28" t="s">
        <v>29</v>
      </c>
      <c r="CN20" s="32">
        <v>2E-3</v>
      </c>
      <c r="CO20" s="28" t="s">
        <v>29</v>
      </c>
      <c r="CP20" s="32">
        <v>2E-3</v>
      </c>
      <c r="CQ20" s="28" t="s">
        <v>99</v>
      </c>
      <c r="CR20" s="40">
        <v>2.0000000000000001E-4</v>
      </c>
      <c r="CS20" s="28" t="s">
        <v>99</v>
      </c>
      <c r="CT20" s="40">
        <v>2.0000000000000001E-4</v>
      </c>
      <c r="CU20" s="28" t="s">
        <v>99</v>
      </c>
      <c r="CV20" s="40">
        <v>2.0000000000000001E-4</v>
      </c>
      <c r="CW20" s="28" t="s">
        <v>99</v>
      </c>
      <c r="CX20" s="40">
        <v>2.0000000000000001E-4</v>
      </c>
      <c r="CY20" s="28" t="s">
        <v>99</v>
      </c>
      <c r="CZ20" s="40">
        <v>2.0000000000000001E-4</v>
      </c>
      <c r="DA20" s="28" t="s">
        <v>99</v>
      </c>
      <c r="DB20" s="40">
        <v>2.0000000000000001E-4</v>
      </c>
      <c r="DC20" s="28" t="s">
        <v>99</v>
      </c>
      <c r="DD20" s="40">
        <v>2.0000000000000001E-4</v>
      </c>
      <c r="DE20" s="28" t="s">
        <v>99</v>
      </c>
      <c r="DF20" s="40">
        <v>2.0000000000000001E-4</v>
      </c>
      <c r="DG20" s="28" t="s">
        <v>99</v>
      </c>
      <c r="DH20" s="40">
        <v>2.0000000000000001E-4</v>
      </c>
      <c r="DI20" s="28" t="s">
        <v>99</v>
      </c>
      <c r="DJ20" s="40">
        <v>2.0000000000000001E-4</v>
      </c>
      <c r="DK20" s="28" t="s">
        <v>99</v>
      </c>
      <c r="DL20" s="40">
        <v>2.0000000000000001E-4</v>
      </c>
      <c r="DM20" s="28" t="s">
        <v>99</v>
      </c>
      <c r="DN20" s="40">
        <v>2.0000000000000001E-4</v>
      </c>
      <c r="DO20" s="28" t="s">
        <v>99</v>
      </c>
      <c r="DP20" s="40">
        <v>2.0000000000000001E-4</v>
      </c>
      <c r="DQ20" s="28" t="s">
        <v>99</v>
      </c>
      <c r="DR20" s="40">
        <v>2.0000000000000001E-4</v>
      </c>
      <c r="DS20" s="28" t="s">
        <v>99</v>
      </c>
      <c r="DT20" s="40">
        <v>2.0000000000000001E-4</v>
      </c>
      <c r="DU20" s="28" t="s">
        <v>99</v>
      </c>
      <c r="DV20" s="40">
        <v>2.0000000000000001E-4</v>
      </c>
      <c r="DW20" s="28" t="s">
        <v>99</v>
      </c>
      <c r="DX20" s="40">
        <v>2.0000000000000001E-4</v>
      </c>
      <c r="DY20" s="28" t="s">
        <v>99</v>
      </c>
      <c r="DZ20" s="40">
        <v>2.0000000000000001E-4</v>
      </c>
      <c r="EA20" s="28" t="s">
        <v>99</v>
      </c>
      <c r="EB20" s="40">
        <v>2.0000000000000001E-4</v>
      </c>
      <c r="EC20" s="28" t="s">
        <v>99</v>
      </c>
      <c r="ED20" s="40">
        <v>2.0000000000000001E-4</v>
      </c>
      <c r="EE20" s="33"/>
      <c r="EF20" s="34">
        <f t="shared" si="0"/>
        <v>65</v>
      </c>
      <c r="EG20" s="29" t="str">
        <f t="shared" si="6"/>
        <v/>
      </c>
      <c r="EH20" s="59" t="str">
        <f>MAX(E20:CJ20,CQ20:ED20)&amp;"(*)"</f>
        <v>0.0003(*)</v>
      </c>
      <c r="EI20" s="34" t="s">
        <v>100</v>
      </c>
      <c r="EJ20" s="35" t="s">
        <v>70</v>
      </c>
      <c r="EM20" s="171">
        <f t="shared" si="4"/>
        <v>64</v>
      </c>
      <c r="EN20" s="171">
        <f t="shared" si="3"/>
        <v>1</v>
      </c>
      <c r="EO20" s="172">
        <f t="shared" si="5"/>
        <v>1.5384615384615385E-2</v>
      </c>
    </row>
    <row r="21" spans="2:145" ht="14.1" customHeight="1">
      <c r="B21" s="189"/>
      <c r="C21" s="183" t="s">
        <v>72</v>
      </c>
      <c r="D21" s="184"/>
      <c r="E21" s="28" t="s">
        <v>99</v>
      </c>
      <c r="F21" s="40">
        <v>2.0000000000000001E-4</v>
      </c>
      <c r="G21" s="28"/>
      <c r="H21" s="32">
        <v>2.8999999999999998E-3</v>
      </c>
      <c r="I21" s="28" t="s">
        <v>99</v>
      </c>
      <c r="J21" s="40">
        <v>2.0000000000000001E-4</v>
      </c>
      <c r="K21" s="28" t="s">
        <v>99</v>
      </c>
      <c r="L21" s="40">
        <v>2.0000000000000001E-4</v>
      </c>
      <c r="M21" s="28" t="s">
        <v>99</v>
      </c>
      <c r="N21" s="40">
        <v>2.0000000000000001E-4</v>
      </c>
      <c r="O21" s="28" t="s">
        <v>99</v>
      </c>
      <c r="P21" s="40">
        <v>2.0000000000000001E-4</v>
      </c>
      <c r="Q21" s="28" t="s">
        <v>99</v>
      </c>
      <c r="R21" s="40">
        <v>2.0000000000000001E-4</v>
      </c>
      <c r="S21" s="28" t="s">
        <v>99</v>
      </c>
      <c r="T21" s="40">
        <v>2.0000000000000001E-4</v>
      </c>
      <c r="U21" s="28" t="s">
        <v>99</v>
      </c>
      <c r="V21" s="40">
        <v>2.0000000000000001E-4</v>
      </c>
      <c r="W21" s="28" t="s">
        <v>99</v>
      </c>
      <c r="X21" s="40">
        <v>2.0000000000000001E-4</v>
      </c>
      <c r="Y21" s="28" t="s">
        <v>99</v>
      </c>
      <c r="Z21" s="40">
        <v>2.0000000000000001E-4</v>
      </c>
      <c r="AA21" s="28" t="s">
        <v>99</v>
      </c>
      <c r="AB21" s="40">
        <v>2.0000000000000001E-4</v>
      </c>
      <c r="AC21" s="28" t="s">
        <v>99</v>
      </c>
      <c r="AD21" s="40">
        <v>2.0000000000000001E-4</v>
      </c>
      <c r="AE21" s="28" t="s">
        <v>99</v>
      </c>
      <c r="AF21" s="40">
        <v>2.0000000000000001E-4</v>
      </c>
      <c r="AG21" s="28" t="s">
        <v>99</v>
      </c>
      <c r="AH21" s="40">
        <v>2.0000000000000001E-4</v>
      </c>
      <c r="AI21" s="28" t="s">
        <v>99</v>
      </c>
      <c r="AJ21" s="40">
        <v>2.0000000000000001E-4</v>
      </c>
      <c r="AK21" s="28" t="s">
        <v>99</v>
      </c>
      <c r="AL21" s="40">
        <v>2.0000000000000001E-4</v>
      </c>
      <c r="AM21" s="28" t="s">
        <v>99</v>
      </c>
      <c r="AN21" s="40">
        <v>2.0000000000000001E-4</v>
      </c>
      <c r="AO21" s="28" t="s">
        <v>99</v>
      </c>
      <c r="AP21" s="40">
        <v>2.0000000000000001E-4</v>
      </c>
      <c r="AQ21" s="28" t="s">
        <v>99</v>
      </c>
      <c r="AR21" s="40">
        <v>2.0000000000000001E-4</v>
      </c>
      <c r="AS21" s="28" t="s">
        <v>99</v>
      </c>
      <c r="AT21" s="40">
        <v>2.0000000000000001E-4</v>
      </c>
      <c r="AU21" s="28"/>
      <c r="AV21" s="32">
        <v>2.0000000000000001E-4</v>
      </c>
      <c r="AW21" s="28" t="s">
        <v>99</v>
      </c>
      <c r="AX21" s="40">
        <v>2.0000000000000001E-4</v>
      </c>
      <c r="AY21" s="28" t="s">
        <v>99</v>
      </c>
      <c r="AZ21" s="40">
        <v>2.0000000000000001E-4</v>
      </c>
      <c r="BA21" s="28" t="s">
        <v>99</v>
      </c>
      <c r="BB21" s="40">
        <v>2.0000000000000001E-4</v>
      </c>
      <c r="BC21" s="28" t="s">
        <v>99</v>
      </c>
      <c r="BD21" s="40">
        <v>2.0000000000000001E-4</v>
      </c>
      <c r="BE21" s="28" t="s">
        <v>99</v>
      </c>
      <c r="BF21" s="40">
        <v>2.0000000000000001E-4</v>
      </c>
      <c r="BG21" s="28" t="s">
        <v>99</v>
      </c>
      <c r="BH21" s="40">
        <v>2.0000000000000001E-4</v>
      </c>
      <c r="BI21" s="28" t="s">
        <v>99</v>
      </c>
      <c r="BJ21" s="40">
        <v>2.0000000000000001E-4</v>
      </c>
      <c r="BK21" s="28" t="s">
        <v>99</v>
      </c>
      <c r="BL21" s="40">
        <v>2.0000000000000001E-4</v>
      </c>
      <c r="BM21" s="28" t="s">
        <v>29</v>
      </c>
      <c r="BN21" s="32">
        <v>2.0000000000000001E-4</v>
      </c>
      <c r="BO21" s="28"/>
      <c r="BP21" s="32">
        <v>5.0000000000000001E-4</v>
      </c>
      <c r="BQ21" s="28" t="s">
        <v>29</v>
      </c>
      <c r="BR21" s="32">
        <v>2.0000000000000001E-4</v>
      </c>
      <c r="BS21" s="28" t="s">
        <v>29</v>
      </c>
      <c r="BT21" s="32">
        <v>2.0000000000000001E-4</v>
      </c>
      <c r="BU21" s="28" t="s">
        <v>29</v>
      </c>
      <c r="BV21" s="32">
        <v>2.0000000000000001E-4</v>
      </c>
      <c r="BW21" s="28" t="s">
        <v>99</v>
      </c>
      <c r="BX21" s="40">
        <v>2.0000000000000001E-4</v>
      </c>
      <c r="BY21" s="28" t="s">
        <v>99</v>
      </c>
      <c r="BZ21" s="40">
        <v>2.0000000000000001E-4</v>
      </c>
      <c r="CA21" s="28" t="s">
        <v>99</v>
      </c>
      <c r="CB21" s="40">
        <v>2.0000000000000001E-4</v>
      </c>
      <c r="CC21" s="28" t="s">
        <v>99</v>
      </c>
      <c r="CD21" s="40">
        <v>2.0000000000000001E-4</v>
      </c>
      <c r="CE21" s="28"/>
      <c r="CF21" s="32">
        <v>2.0000000000000001E-4</v>
      </c>
      <c r="CG21" s="28" t="s">
        <v>99</v>
      </c>
      <c r="CH21" s="40">
        <v>2.0000000000000001E-4</v>
      </c>
      <c r="CI21" s="28" t="s">
        <v>99</v>
      </c>
      <c r="CJ21" s="40">
        <v>2.0000000000000001E-4</v>
      </c>
      <c r="CK21" s="28" t="s">
        <v>29</v>
      </c>
      <c r="CL21" s="32">
        <v>5.0000000000000001E-4</v>
      </c>
      <c r="CM21" s="28" t="s">
        <v>29</v>
      </c>
      <c r="CN21" s="32">
        <v>5.0000000000000001E-4</v>
      </c>
      <c r="CO21" s="28" t="s">
        <v>29</v>
      </c>
      <c r="CP21" s="32">
        <v>5.0000000000000001E-4</v>
      </c>
      <c r="CQ21" s="28" t="s">
        <v>99</v>
      </c>
      <c r="CR21" s="40">
        <v>2.0000000000000001E-4</v>
      </c>
      <c r="CS21" s="28"/>
      <c r="CT21" s="32">
        <v>1.9E-3</v>
      </c>
      <c r="CU21" s="28" t="s">
        <v>99</v>
      </c>
      <c r="CV21" s="40">
        <v>2.0000000000000001E-4</v>
      </c>
      <c r="CW21" s="28" t="s">
        <v>99</v>
      </c>
      <c r="CX21" s="40">
        <v>2.0000000000000001E-4</v>
      </c>
      <c r="CY21" s="28" t="s">
        <v>99</v>
      </c>
      <c r="CZ21" s="40">
        <v>2.0000000000000001E-4</v>
      </c>
      <c r="DA21" s="28" t="s">
        <v>99</v>
      </c>
      <c r="DB21" s="40">
        <v>2.0000000000000001E-4</v>
      </c>
      <c r="DC21" s="28" t="s">
        <v>99</v>
      </c>
      <c r="DD21" s="40">
        <v>2.0000000000000001E-4</v>
      </c>
      <c r="DE21" s="28" t="s">
        <v>99</v>
      </c>
      <c r="DF21" s="40">
        <v>2.0000000000000001E-4</v>
      </c>
      <c r="DG21" s="28" t="s">
        <v>99</v>
      </c>
      <c r="DH21" s="40">
        <v>2.0000000000000001E-4</v>
      </c>
      <c r="DI21" s="28" t="s">
        <v>99</v>
      </c>
      <c r="DJ21" s="40">
        <v>2.0000000000000001E-4</v>
      </c>
      <c r="DK21" s="28"/>
      <c r="DL21" s="32">
        <v>4.0000000000000002E-4</v>
      </c>
      <c r="DM21" s="28" t="s">
        <v>99</v>
      </c>
      <c r="DN21" s="40">
        <v>2.0000000000000001E-4</v>
      </c>
      <c r="DO21" s="28" t="s">
        <v>99</v>
      </c>
      <c r="DP21" s="40">
        <v>2.0000000000000001E-4</v>
      </c>
      <c r="DQ21" s="28" t="s">
        <v>99</v>
      </c>
      <c r="DR21" s="40">
        <v>2.0000000000000001E-4</v>
      </c>
      <c r="DS21" s="28" t="s">
        <v>99</v>
      </c>
      <c r="DT21" s="40">
        <v>2.0000000000000001E-4</v>
      </c>
      <c r="DU21" s="28" t="s">
        <v>99</v>
      </c>
      <c r="DV21" s="40">
        <v>2.0000000000000001E-4</v>
      </c>
      <c r="DW21" s="28"/>
      <c r="DX21" s="32">
        <v>2.9999999999999997E-4</v>
      </c>
      <c r="DY21" s="28"/>
      <c r="DZ21" s="49">
        <v>2E-3</v>
      </c>
      <c r="EA21" s="28" t="s">
        <v>99</v>
      </c>
      <c r="EB21" s="40">
        <v>2.0000000000000001E-4</v>
      </c>
      <c r="EC21" s="28" t="s">
        <v>99</v>
      </c>
      <c r="ED21" s="40">
        <v>2.0000000000000001E-4</v>
      </c>
      <c r="EE21" s="33"/>
      <c r="EF21" s="34">
        <f t="shared" si="0"/>
        <v>65</v>
      </c>
      <c r="EG21" s="29" t="str">
        <f t="shared" si="6"/>
        <v/>
      </c>
      <c r="EH21" s="32">
        <f t="shared" ref="EH21:EH40" si="8">MAX(E21:ED21)</f>
        <v>2.8999999999999998E-3</v>
      </c>
      <c r="EI21" s="34">
        <v>0</v>
      </c>
      <c r="EJ21" s="35" t="s">
        <v>73</v>
      </c>
      <c r="EM21" s="171">
        <f t="shared" si="4"/>
        <v>57</v>
      </c>
      <c r="EN21" s="171">
        <f t="shared" si="3"/>
        <v>8</v>
      </c>
      <c r="EO21" s="172">
        <f t="shared" si="5"/>
        <v>0.12307692307692308</v>
      </c>
    </row>
    <row r="22" spans="2:145" ht="14.1" customHeight="1">
      <c r="B22" s="189"/>
      <c r="C22" s="183" t="s">
        <v>74</v>
      </c>
      <c r="D22" s="184"/>
      <c r="E22" s="28"/>
      <c r="F22" s="11" t="s">
        <v>1</v>
      </c>
      <c r="G22" s="28"/>
      <c r="H22" s="11" t="s">
        <v>1</v>
      </c>
      <c r="I22" s="28"/>
      <c r="J22" s="11" t="s">
        <v>1</v>
      </c>
      <c r="K22" s="28" t="s">
        <v>99</v>
      </c>
      <c r="L22" s="40">
        <v>2.0000000000000001E-4</v>
      </c>
      <c r="M22" s="28"/>
      <c r="N22" s="11" t="s">
        <v>1</v>
      </c>
      <c r="O22" s="28" t="s">
        <v>99</v>
      </c>
      <c r="P22" s="40">
        <v>2.0000000000000001E-4</v>
      </c>
      <c r="Q22" s="28"/>
      <c r="R22" s="11" t="s">
        <v>1</v>
      </c>
      <c r="S22" s="28"/>
      <c r="T22" s="11" t="s">
        <v>1</v>
      </c>
      <c r="U22" s="28" t="s">
        <v>99</v>
      </c>
      <c r="V22" s="40">
        <v>2.0000000000000001E-4</v>
      </c>
      <c r="W22" s="28"/>
      <c r="X22" s="11" t="s">
        <v>1</v>
      </c>
      <c r="Y22" s="28"/>
      <c r="Z22" s="11" t="s">
        <v>1</v>
      </c>
      <c r="AA22" s="28"/>
      <c r="AB22" s="11" t="s">
        <v>1</v>
      </c>
      <c r="AC22" s="28"/>
      <c r="AD22" s="11" t="s">
        <v>1</v>
      </c>
      <c r="AE22" s="28" t="s">
        <v>99</v>
      </c>
      <c r="AF22" s="40">
        <v>2.0000000000000001E-4</v>
      </c>
      <c r="AG22" s="28"/>
      <c r="AH22" s="11" t="s">
        <v>1</v>
      </c>
      <c r="AI22" s="28"/>
      <c r="AJ22" s="11" t="s">
        <v>1</v>
      </c>
      <c r="AK22" s="28"/>
      <c r="AL22" s="11" t="s">
        <v>1</v>
      </c>
      <c r="AM22" s="28"/>
      <c r="AN22" s="11" t="s">
        <v>1</v>
      </c>
      <c r="AO22" s="28" t="s">
        <v>99</v>
      </c>
      <c r="AP22" s="40">
        <v>2.0000000000000001E-4</v>
      </c>
      <c r="AQ22" s="28"/>
      <c r="AR22" s="11" t="s">
        <v>1</v>
      </c>
      <c r="AS22" s="28"/>
      <c r="AT22" s="11" t="s">
        <v>1</v>
      </c>
      <c r="AU22" s="28"/>
      <c r="AV22" s="11" t="s">
        <v>1</v>
      </c>
      <c r="AW22" s="28"/>
      <c r="AX22" s="11" t="s">
        <v>1</v>
      </c>
      <c r="AY22" s="28"/>
      <c r="AZ22" s="11" t="s">
        <v>1</v>
      </c>
      <c r="BA22" s="28"/>
      <c r="BB22" s="11" t="s">
        <v>1</v>
      </c>
      <c r="BC22" s="28" t="s">
        <v>99</v>
      </c>
      <c r="BD22" s="40">
        <v>2.0000000000000001E-4</v>
      </c>
      <c r="BE22" s="28"/>
      <c r="BF22" s="11" t="s">
        <v>1</v>
      </c>
      <c r="BG22" s="28"/>
      <c r="BH22" s="11" t="s">
        <v>1</v>
      </c>
      <c r="BI22" s="28"/>
      <c r="BJ22" s="11" t="s">
        <v>1</v>
      </c>
      <c r="BK22" s="28" t="s">
        <v>99</v>
      </c>
      <c r="BL22" s="40">
        <v>2.0000000000000001E-4</v>
      </c>
      <c r="BM22" s="28" t="s">
        <v>29</v>
      </c>
      <c r="BN22" s="32">
        <v>2.0000000000000001E-4</v>
      </c>
      <c r="BO22" s="28"/>
      <c r="BP22" s="11" t="s">
        <v>1</v>
      </c>
      <c r="BQ22" s="28"/>
      <c r="BR22" s="11" t="s">
        <v>1</v>
      </c>
      <c r="BS22" s="28"/>
      <c r="BT22" s="11" t="s">
        <v>1</v>
      </c>
      <c r="BU22" s="28" t="s">
        <v>29</v>
      </c>
      <c r="BV22" s="32">
        <v>2.0000000000000001E-4</v>
      </c>
      <c r="BW22" s="28"/>
      <c r="BX22" s="11" t="s">
        <v>1</v>
      </c>
      <c r="BY22" s="28" t="s">
        <v>99</v>
      </c>
      <c r="BZ22" s="40">
        <v>2.0000000000000001E-4</v>
      </c>
      <c r="CA22" s="28"/>
      <c r="CB22" s="11" t="s">
        <v>1</v>
      </c>
      <c r="CC22" s="28"/>
      <c r="CD22" s="11" t="s">
        <v>1</v>
      </c>
      <c r="CE22" s="28"/>
      <c r="CF22" s="11" t="s">
        <v>1</v>
      </c>
      <c r="CG22" s="28"/>
      <c r="CH22" s="11" t="s">
        <v>1</v>
      </c>
      <c r="CI22" s="28"/>
      <c r="CJ22" s="11" t="s">
        <v>1</v>
      </c>
      <c r="CK22" s="28"/>
      <c r="CL22" s="11" t="s">
        <v>1</v>
      </c>
      <c r="CM22" s="28"/>
      <c r="CN22" s="11" t="s">
        <v>1</v>
      </c>
      <c r="CO22" s="28" t="s">
        <v>29</v>
      </c>
      <c r="CP22" s="32">
        <v>5.9999999999999995E-4</v>
      </c>
      <c r="CQ22" s="28"/>
      <c r="CR22" s="11" t="s">
        <v>1</v>
      </c>
      <c r="CS22" s="28"/>
      <c r="CT22" s="11" t="s">
        <v>1</v>
      </c>
      <c r="CU22" s="28"/>
      <c r="CV22" s="11" t="s">
        <v>1</v>
      </c>
      <c r="CW22" s="28"/>
      <c r="CX22" s="11" t="s">
        <v>1</v>
      </c>
      <c r="CY22" s="28"/>
      <c r="CZ22" s="11" t="s">
        <v>1</v>
      </c>
      <c r="DA22" s="28" t="s">
        <v>99</v>
      </c>
      <c r="DB22" s="40">
        <v>2.0000000000000001E-4</v>
      </c>
      <c r="DC22" s="28"/>
      <c r="DD22" s="11" t="s">
        <v>1</v>
      </c>
      <c r="DE22" s="28"/>
      <c r="DF22" s="11" t="s">
        <v>1</v>
      </c>
      <c r="DG22" s="28" t="s">
        <v>99</v>
      </c>
      <c r="DH22" s="40">
        <v>2.0000000000000001E-4</v>
      </c>
      <c r="DI22" s="28" t="s">
        <v>99</v>
      </c>
      <c r="DJ22" s="40">
        <v>2.0000000000000001E-4</v>
      </c>
      <c r="DK22" s="28"/>
      <c r="DL22" s="11" t="s">
        <v>1</v>
      </c>
      <c r="DM22" s="28" t="s">
        <v>99</v>
      </c>
      <c r="DN22" s="40">
        <v>2.0000000000000001E-4</v>
      </c>
      <c r="DO22" s="28"/>
      <c r="DP22" s="11" t="s">
        <v>1</v>
      </c>
      <c r="DQ22" s="28"/>
      <c r="DR22" s="11" t="s">
        <v>1</v>
      </c>
      <c r="DS22" s="28"/>
      <c r="DT22" s="11" t="s">
        <v>1</v>
      </c>
      <c r="DU22" s="28" t="s">
        <v>99</v>
      </c>
      <c r="DV22" s="40">
        <v>2.0000000000000001E-4</v>
      </c>
      <c r="DW22" s="28"/>
      <c r="DX22" s="11" t="s">
        <v>1</v>
      </c>
      <c r="DY22" s="28"/>
      <c r="DZ22" s="11" t="s">
        <v>1</v>
      </c>
      <c r="EA22" s="28" t="s">
        <v>99</v>
      </c>
      <c r="EB22" s="40">
        <v>2.0000000000000001E-4</v>
      </c>
      <c r="EC22" s="28"/>
      <c r="ED22" s="11" t="s">
        <v>1</v>
      </c>
      <c r="EE22" s="33"/>
      <c r="EF22" s="34">
        <f t="shared" si="0"/>
        <v>17</v>
      </c>
      <c r="EG22" s="29" t="str">
        <f t="shared" si="6"/>
        <v>&lt;</v>
      </c>
      <c r="EH22" s="32">
        <f t="shared" si="8"/>
        <v>5.9999999999999995E-4</v>
      </c>
      <c r="EI22" s="34">
        <v>0</v>
      </c>
      <c r="EJ22" s="35" t="s">
        <v>75</v>
      </c>
      <c r="EM22" s="171">
        <f t="shared" si="4"/>
        <v>17</v>
      </c>
      <c r="EN22" s="171">
        <f t="shared" si="3"/>
        <v>0</v>
      </c>
      <c r="EO22" s="172">
        <f t="shared" si="5"/>
        <v>0</v>
      </c>
    </row>
    <row r="23" spans="2:145" ht="14.1" customHeight="1">
      <c r="B23" s="189"/>
      <c r="C23" s="183" t="s">
        <v>76</v>
      </c>
      <c r="D23" s="184"/>
      <c r="E23" s="28" t="s">
        <v>99</v>
      </c>
      <c r="F23" s="40">
        <v>1E-3</v>
      </c>
      <c r="G23" s="28" t="s">
        <v>99</v>
      </c>
      <c r="H23" s="40">
        <v>1E-3</v>
      </c>
      <c r="I23" s="28" t="s">
        <v>99</v>
      </c>
      <c r="J23" s="40">
        <v>1E-3</v>
      </c>
      <c r="K23" s="28" t="s">
        <v>99</v>
      </c>
      <c r="L23" s="40">
        <v>1E-3</v>
      </c>
      <c r="M23" s="28" t="s">
        <v>99</v>
      </c>
      <c r="N23" s="40">
        <v>1E-3</v>
      </c>
      <c r="O23" s="28" t="s">
        <v>99</v>
      </c>
      <c r="P23" s="40">
        <v>1E-3</v>
      </c>
      <c r="Q23" s="28" t="s">
        <v>99</v>
      </c>
      <c r="R23" s="40">
        <v>1E-3</v>
      </c>
      <c r="S23" s="28" t="s">
        <v>99</v>
      </c>
      <c r="T23" s="40">
        <v>1E-3</v>
      </c>
      <c r="U23" s="28" t="s">
        <v>99</v>
      </c>
      <c r="V23" s="40">
        <v>1E-3</v>
      </c>
      <c r="W23" s="28" t="s">
        <v>99</v>
      </c>
      <c r="X23" s="40">
        <v>1E-3</v>
      </c>
      <c r="Y23" s="28" t="s">
        <v>99</v>
      </c>
      <c r="Z23" s="40">
        <v>1E-3</v>
      </c>
      <c r="AA23" s="28" t="s">
        <v>99</v>
      </c>
      <c r="AB23" s="40">
        <v>1E-3</v>
      </c>
      <c r="AC23" s="28" t="s">
        <v>99</v>
      </c>
      <c r="AD23" s="40">
        <v>1E-3</v>
      </c>
      <c r="AE23" s="28" t="s">
        <v>99</v>
      </c>
      <c r="AF23" s="40">
        <v>1E-3</v>
      </c>
      <c r="AG23" s="28"/>
      <c r="AH23" s="32">
        <v>4.0000000000000001E-3</v>
      </c>
      <c r="AI23" s="28" t="s">
        <v>99</v>
      </c>
      <c r="AJ23" s="40">
        <v>1E-3</v>
      </c>
      <c r="AK23" s="28" t="s">
        <v>99</v>
      </c>
      <c r="AL23" s="40">
        <v>1E-3</v>
      </c>
      <c r="AM23" s="28" t="s">
        <v>99</v>
      </c>
      <c r="AN23" s="40">
        <v>1E-3</v>
      </c>
      <c r="AO23" s="28" t="s">
        <v>99</v>
      </c>
      <c r="AP23" s="40">
        <v>1E-3</v>
      </c>
      <c r="AQ23" s="28" t="s">
        <v>99</v>
      </c>
      <c r="AR23" s="40">
        <v>1E-3</v>
      </c>
      <c r="AS23" s="28"/>
      <c r="AT23" s="32">
        <v>2E-3</v>
      </c>
      <c r="AU23" s="28"/>
      <c r="AV23" s="32">
        <v>1E-3</v>
      </c>
      <c r="AW23" s="28" t="s">
        <v>99</v>
      </c>
      <c r="AX23" s="40">
        <v>1E-3</v>
      </c>
      <c r="AY23" s="28" t="s">
        <v>99</v>
      </c>
      <c r="AZ23" s="40">
        <v>1E-3</v>
      </c>
      <c r="BA23" s="28" t="s">
        <v>99</v>
      </c>
      <c r="BB23" s="40">
        <v>1E-3</v>
      </c>
      <c r="BC23" s="28" t="s">
        <v>99</v>
      </c>
      <c r="BD23" s="40">
        <v>1E-3</v>
      </c>
      <c r="BE23" s="28" t="s">
        <v>99</v>
      </c>
      <c r="BF23" s="40">
        <v>1E-3</v>
      </c>
      <c r="BG23" s="28" t="s">
        <v>99</v>
      </c>
      <c r="BH23" s="40">
        <v>1E-3</v>
      </c>
      <c r="BI23" s="28" t="s">
        <v>99</v>
      </c>
      <c r="BJ23" s="40">
        <v>1E-3</v>
      </c>
      <c r="BK23" s="28" t="s">
        <v>99</v>
      </c>
      <c r="BL23" s="40">
        <v>1E-3</v>
      </c>
      <c r="BM23" s="28" t="s">
        <v>29</v>
      </c>
      <c r="BN23" s="32">
        <v>1E-3</v>
      </c>
      <c r="BO23" s="28" t="s">
        <v>29</v>
      </c>
      <c r="BP23" s="32">
        <v>1E-3</v>
      </c>
      <c r="BQ23" s="28" t="s">
        <v>29</v>
      </c>
      <c r="BR23" s="32">
        <v>1E-3</v>
      </c>
      <c r="BS23" s="28" t="s">
        <v>29</v>
      </c>
      <c r="BT23" s="32">
        <v>1E-3</v>
      </c>
      <c r="BU23" s="28" t="s">
        <v>29</v>
      </c>
      <c r="BV23" s="32">
        <v>1E-3</v>
      </c>
      <c r="BW23" s="28" t="s">
        <v>99</v>
      </c>
      <c r="BX23" s="40">
        <v>1E-3</v>
      </c>
      <c r="BY23" s="28" t="s">
        <v>99</v>
      </c>
      <c r="BZ23" s="40">
        <v>1E-3</v>
      </c>
      <c r="CA23" s="28"/>
      <c r="CB23" s="32">
        <v>1E-3</v>
      </c>
      <c r="CC23" s="28" t="s">
        <v>99</v>
      </c>
      <c r="CD23" s="40">
        <v>1E-3</v>
      </c>
      <c r="CE23" s="28"/>
      <c r="CF23" s="32">
        <v>1.4999999999999999E-2</v>
      </c>
      <c r="CG23" s="28" t="s">
        <v>99</v>
      </c>
      <c r="CH23" s="40">
        <v>1E-3</v>
      </c>
      <c r="CI23" s="28" t="s">
        <v>99</v>
      </c>
      <c r="CJ23" s="40">
        <v>1E-3</v>
      </c>
      <c r="CK23" s="28" t="s">
        <v>29</v>
      </c>
      <c r="CL23" s="32">
        <v>2E-3</v>
      </c>
      <c r="CM23" s="28" t="s">
        <v>29</v>
      </c>
      <c r="CN23" s="32">
        <v>2E-3</v>
      </c>
      <c r="CO23" s="28" t="s">
        <v>29</v>
      </c>
      <c r="CP23" s="32">
        <v>2E-3</v>
      </c>
      <c r="CQ23" s="28" t="s">
        <v>99</v>
      </c>
      <c r="CR23" s="40">
        <v>1E-3</v>
      </c>
      <c r="CS23" s="28"/>
      <c r="CT23" s="32">
        <v>2E-3</v>
      </c>
      <c r="CU23" s="28" t="s">
        <v>99</v>
      </c>
      <c r="CV23" s="40">
        <v>1E-3</v>
      </c>
      <c r="CW23" s="28" t="s">
        <v>99</v>
      </c>
      <c r="CX23" s="40">
        <v>1E-3</v>
      </c>
      <c r="CY23" s="28" t="s">
        <v>99</v>
      </c>
      <c r="CZ23" s="40">
        <v>1E-3</v>
      </c>
      <c r="DA23" s="28"/>
      <c r="DB23" s="32">
        <v>8.0000000000000002E-3</v>
      </c>
      <c r="DC23" s="28" t="s">
        <v>99</v>
      </c>
      <c r="DD23" s="40">
        <v>1E-3</v>
      </c>
      <c r="DE23" s="28"/>
      <c r="DF23" s="32">
        <v>3.0000000000000001E-3</v>
      </c>
      <c r="DG23" s="28" t="s">
        <v>99</v>
      </c>
      <c r="DH23" s="40">
        <v>1E-3</v>
      </c>
      <c r="DI23" s="28" t="s">
        <v>99</v>
      </c>
      <c r="DJ23" s="40">
        <v>1E-3</v>
      </c>
      <c r="DK23" s="28"/>
      <c r="DL23" s="32">
        <v>1E-3</v>
      </c>
      <c r="DM23" s="28" t="s">
        <v>99</v>
      </c>
      <c r="DN23" s="40">
        <v>1E-3</v>
      </c>
      <c r="DO23" s="28" t="s">
        <v>99</v>
      </c>
      <c r="DP23" s="40">
        <v>1E-3</v>
      </c>
      <c r="DQ23" s="28" t="s">
        <v>99</v>
      </c>
      <c r="DR23" s="40">
        <v>1E-3</v>
      </c>
      <c r="DS23" s="28" t="s">
        <v>99</v>
      </c>
      <c r="DT23" s="40">
        <v>1E-3</v>
      </c>
      <c r="DU23" s="28" t="s">
        <v>99</v>
      </c>
      <c r="DV23" s="40">
        <v>1E-3</v>
      </c>
      <c r="DW23" s="28" t="s">
        <v>99</v>
      </c>
      <c r="DX23" s="40">
        <v>1E-3</v>
      </c>
      <c r="DY23" s="28"/>
      <c r="DZ23" s="32">
        <v>1E-3</v>
      </c>
      <c r="EA23" s="28" t="s">
        <v>99</v>
      </c>
      <c r="EB23" s="40">
        <v>1E-3</v>
      </c>
      <c r="EC23" s="28" t="s">
        <v>99</v>
      </c>
      <c r="ED23" s="40">
        <v>1E-3</v>
      </c>
      <c r="EE23" s="33"/>
      <c r="EF23" s="34">
        <f t="shared" si="0"/>
        <v>65</v>
      </c>
      <c r="EG23" s="29" t="str">
        <f t="shared" si="6"/>
        <v/>
      </c>
      <c r="EH23" s="32">
        <f t="shared" si="8"/>
        <v>1.4999999999999999E-2</v>
      </c>
      <c r="EI23" s="34">
        <v>0</v>
      </c>
      <c r="EJ23" s="35" t="s">
        <v>77</v>
      </c>
      <c r="EM23" s="171">
        <f t="shared" si="4"/>
        <v>55</v>
      </c>
      <c r="EN23" s="171">
        <f t="shared" si="3"/>
        <v>10</v>
      </c>
      <c r="EO23" s="172">
        <f t="shared" si="5"/>
        <v>0.15384615384615385</v>
      </c>
    </row>
    <row r="24" spans="2:145" ht="14.1" customHeight="1">
      <c r="B24" s="189"/>
      <c r="C24" s="183" t="s">
        <v>78</v>
      </c>
      <c r="D24" s="184"/>
      <c r="E24" s="28" t="s">
        <v>99</v>
      </c>
      <c r="F24" s="40">
        <v>2.0000000000000001E-4</v>
      </c>
      <c r="G24" s="28"/>
      <c r="H24" s="32">
        <v>7.3000000000000001E-3</v>
      </c>
      <c r="I24" s="28" t="s">
        <v>99</v>
      </c>
      <c r="J24" s="40">
        <v>2.0000000000000001E-4</v>
      </c>
      <c r="K24" s="28" t="s">
        <v>99</v>
      </c>
      <c r="L24" s="40">
        <v>2.0000000000000001E-4</v>
      </c>
      <c r="M24" s="28" t="s">
        <v>99</v>
      </c>
      <c r="N24" s="40">
        <v>2.0000000000000001E-4</v>
      </c>
      <c r="O24" s="28" t="s">
        <v>99</v>
      </c>
      <c r="P24" s="40">
        <v>2.0000000000000001E-4</v>
      </c>
      <c r="Q24" s="28" t="s">
        <v>99</v>
      </c>
      <c r="R24" s="40">
        <v>2.0000000000000001E-4</v>
      </c>
      <c r="S24" s="28" t="s">
        <v>99</v>
      </c>
      <c r="T24" s="40">
        <v>2.0000000000000001E-4</v>
      </c>
      <c r="U24" s="28"/>
      <c r="V24" s="32">
        <v>2.2000000000000001E-3</v>
      </c>
      <c r="W24" s="28" t="s">
        <v>99</v>
      </c>
      <c r="X24" s="40">
        <v>2.0000000000000001E-4</v>
      </c>
      <c r="Y24" s="28" t="s">
        <v>99</v>
      </c>
      <c r="Z24" s="40">
        <v>2.0000000000000001E-4</v>
      </c>
      <c r="AA24" s="53"/>
      <c r="AB24" s="54">
        <v>6.9000000000000006E-2</v>
      </c>
      <c r="AC24" s="28" t="s">
        <v>99</v>
      </c>
      <c r="AD24" s="40">
        <v>2.0000000000000001E-4</v>
      </c>
      <c r="AE24" s="28" t="s">
        <v>99</v>
      </c>
      <c r="AF24" s="40">
        <v>2.0000000000000001E-4</v>
      </c>
      <c r="AG24" s="28"/>
      <c r="AH24" s="32">
        <v>1.4E-3</v>
      </c>
      <c r="AI24" s="28" t="s">
        <v>99</v>
      </c>
      <c r="AJ24" s="40">
        <v>2.0000000000000001E-4</v>
      </c>
      <c r="AK24" s="28" t="s">
        <v>99</v>
      </c>
      <c r="AL24" s="40">
        <v>2.0000000000000001E-4</v>
      </c>
      <c r="AM24" s="28" t="s">
        <v>99</v>
      </c>
      <c r="AN24" s="40">
        <v>2.0000000000000001E-4</v>
      </c>
      <c r="AO24" s="28" t="s">
        <v>99</v>
      </c>
      <c r="AP24" s="40">
        <v>2.0000000000000001E-4</v>
      </c>
      <c r="AQ24" s="28" t="s">
        <v>99</v>
      </c>
      <c r="AR24" s="40">
        <v>2.0000000000000001E-4</v>
      </c>
      <c r="AS24" s="28"/>
      <c r="AT24" s="32">
        <v>5.0000000000000001E-4</v>
      </c>
      <c r="AU24" s="28" t="s">
        <v>99</v>
      </c>
      <c r="AV24" s="40">
        <v>2.0000000000000001E-4</v>
      </c>
      <c r="AW24" s="28" t="s">
        <v>99</v>
      </c>
      <c r="AX24" s="40">
        <v>2.0000000000000001E-4</v>
      </c>
      <c r="AY24" s="28" t="s">
        <v>99</v>
      </c>
      <c r="AZ24" s="40">
        <v>2.0000000000000001E-4</v>
      </c>
      <c r="BA24" s="28" t="s">
        <v>99</v>
      </c>
      <c r="BB24" s="40">
        <v>2.0000000000000001E-4</v>
      </c>
      <c r="BC24" s="28" t="s">
        <v>99</v>
      </c>
      <c r="BD24" s="40">
        <v>2.0000000000000001E-4</v>
      </c>
      <c r="BE24" s="28" t="s">
        <v>99</v>
      </c>
      <c r="BF24" s="40">
        <v>2.0000000000000001E-4</v>
      </c>
      <c r="BG24" s="28" t="s">
        <v>99</v>
      </c>
      <c r="BH24" s="40">
        <v>2.0000000000000001E-4</v>
      </c>
      <c r="BI24" s="28" t="s">
        <v>99</v>
      </c>
      <c r="BJ24" s="40">
        <v>2.0000000000000001E-4</v>
      </c>
      <c r="BK24" s="28" t="s">
        <v>99</v>
      </c>
      <c r="BL24" s="40">
        <v>2.0000000000000001E-4</v>
      </c>
      <c r="BM24" s="28" t="s">
        <v>29</v>
      </c>
      <c r="BN24" s="32">
        <v>2.0000000000000001E-4</v>
      </c>
      <c r="BO24" s="28" t="s">
        <v>29</v>
      </c>
      <c r="BP24" s="32">
        <v>2.0000000000000001E-4</v>
      </c>
      <c r="BQ24" s="28" t="s">
        <v>29</v>
      </c>
      <c r="BR24" s="32">
        <v>2.0000000000000001E-4</v>
      </c>
      <c r="BS24" s="28" t="s">
        <v>29</v>
      </c>
      <c r="BT24" s="32">
        <v>2.0000000000000001E-4</v>
      </c>
      <c r="BU24" s="28" t="s">
        <v>29</v>
      </c>
      <c r="BV24" s="32">
        <v>2.0000000000000001E-4</v>
      </c>
      <c r="BW24" s="28" t="s">
        <v>99</v>
      </c>
      <c r="BX24" s="40">
        <v>2.0000000000000001E-4</v>
      </c>
      <c r="BY24" s="28"/>
      <c r="BZ24" s="32">
        <v>1.1999999999999999E-3</v>
      </c>
      <c r="CA24" s="28" t="s">
        <v>99</v>
      </c>
      <c r="CB24" s="40">
        <v>2.0000000000000001E-4</v>
      </c>
      <c r="CC24" s="28" t="s">
        <v>99</v>
      </c>
      <c r="CD24" s="40">
        <v>2.0000000000000001E-4</v>
      </c>
      <c r="CE24" s="28"/>
      <c r="CF24" s="32">
        <v>1.8E-3</v>
      </c>
      <c r="CG24" s="28" t="s">
        <v>99</v>
      </c>
      <c r="CH24" s="40">
        <v>2.0000000000000001E-4</v>
      </c>
      <c r="CI24" s="28" t="s">
        <v>99</v>
      </c>
      <c r="CJ24" s="40">
        <v>2.0000000000000001E-4</v>
      </c>
      <c r="CK24" s="28" t="s">
        <v>29</v>
      </c>
      <c r="CL24" s="32">
        <v>5.0000000000000001E-4</v>
      </c>
      <c r="CM24" s="28" t="s">
        <v>29</v>
      </c>
      <c r="CN24" s="32">
        <v>5.0000000000000001E-4</v>
      </c>
      <c r="CO24" s="28" t="s">
        <v>29</v>
      </c>
      <c r="CP24" s="32">
        <v>5.0000000000000001E-4</v>
      </c>
      <c r="CQ24" s="28"/>
      <c r="CR24" s="32">
        <v>1.2999999999999999E-3</v>
      </c>
      <c r="CS24" s="28"/>
      <c r="CT24" s="49">
        <v>1E-3</v>
      </c>
      <c r="CU24" s="28"/>
      <c r="CV24" s="32">
        <v>2.0000000000000001E-4</v>
      </c>
      <c r="CW24" s="28" t="s">
        <v>99</v>
      </c>
      <c r="CX24" s="40">
        <v>2.0000000000000001E-4</v>
      </c>
      <c r="CY24" s="28"/>
      <c r="CZ24" s="32">
        <v>8.2000000000000007E-3</v>
      </c>
      <c r="DA24" s="28"/>
      <c r="DB24" s="32">
        <v>2.0000000000000001E-4</v>
      </c>
      <c r="DC24" s="28" t="s">
        <v>99</v>
      </c>
      <c r="DD24" s="40">
        <v>2.0000000000000001E-4</v>
      </c>
      <c r="DE24" s="28"/>
      <c r="DF24" s="32">
        <v>2.0999999999999999E-3</v>
      </c>
      <c r="DG24" s="28" t="s">
        <v>99</v>
      </c>
      <c r="DH24" s="40">
        <v>2.0000000000000001E-4</v>
      </c>
      <c r="DI24" s="28" t="s">
        <v>99</v>
      </c>
      <c r="DJ24" s="40">
        <v>2.0000000000000001E-4</v>
      </c>
      <c r="DK24" s="28"/>
      <c r="DL24" s="32">
        <v>2.0999999999999999E-3</v>
      </c>
      <c r="DM24" s="28" t="s">
        <v>99</v>
      </c>
      <c r="DN24" s="40">
        <v>2.0000000000000001E-4</v>
      </c>
      <c r="DO24" s="28" t="s">
        <v>99</v>
      </c>
      <c r="DP24" s="40">
        <v>2.0000000000000001E-4</v>
      </c>
      <c r="DQ24" s="28" t="s">
        <v>99</v>
      </c>
      <c r="DR24" s="40">
        <v>2.0000000000000001E-4</v>
      </c>
      <c r="DS24" s="28" t="s">
        <v>99</v>
      </c>
      <c r="DT24" s="40">
        <v>2.0000000000000001E-4</v>
      </c>
      <c r="DU24" s="28" t="s">
        <v>99</v>
      </c>
      <c r="DV24" s="40">
        <v>2.0000000000000001E-4</v>
      </c>
      <c r="DW24" s="28" t="s">
        <v>99</v>
      </c>
      <c r="DX24" s="40">
        <v>2.0000000000000001E-4</v>
      </c>
      <c r="DY24" s="28" t="s">
        <v>99</v>
      </c>
      <c r="DZ24" s="40">
        <v>2.0000000000000001E-4</v>
      </c>
      <c r="EA24" s="28" t="s">
        <v>99</v>
      </c>
      <c r="EB24" s="40">
        <v>2.0000000000000001E-4</v>
      </c>
      <c r="EC24" s="28" t="s">
        <v>99</v>
      </c>
      <c r="ED24" s="40">
        <v>2.0000000000000001E-4</v>
      </c>
      <c r="EE24" s="33"/>
      <c r="EF24" s="34">
        <f t="shared" si="0"/>
        <v>65</v>
      </c>
      <c r="EG24" s="29" t="str">
        <f t="shared" si="6"/>
        <v/>
      </c>
      <c r="EH24" s="32">
        <f t="shared" si="8"/>
        <v>6.9000000000000006E-2</v>
      </c>
      <c r="EI24" s="34">
        <v>1</v>
      </c>
      <c r="EJ24" s="35" t="s">
        <v>79</v>
      </c>
      <c r="EM24" s="171">
        <f t="shared" si="4"/>
        <v>51</v>
      </c>
      <c r="EN24" s="171">
        <f t="shared" si="3"/>
        <v>14</v>
      </c>
      <c r="EO24" s="172">
        <f t="shared" si="5"/>
        <v>0.2153846153846154</v>
      </c>
    </row>
    <row r="25" spans="2:145" ht="14.1" customHeight="1">
      <c r="B25" s="189"/>
      <c r="C25" s="183" t="s">
        <v>80</v>
      </c>
      <c r="D25" s="184"/>
      <c r="E25" s="28"/>
      <c r="F25" s="11" t="s">
        <v>1</v>
      </c>
      <c r="G25" s="28"/>
      <c r="H25" s="11" t="s">
        <v>1</v>
      </c>
      <c r="I25" s="28"/>
      <c r="J25" s="11" t="s">
        <v>1</v>
      </c>
      <c r="K25" s="28" t="s">
        <v>99</v>
      </c>
      <c r="L25" s="40">
        <v>2.0000000000000001E-4</v>
      </c>
      <c r="M25" s="28"/>
      <c r="N25" s="11" t="s">
        <v>1</v>
      </c>
      <c r="O25" s="28" t="s">
        <v>99</v>
      </c>
      <c r="P25" s="40">
        <v>2.0000000000000001E-4</v>
      </c>
      <c r="Q25" s="28"/>
      <c r="R25" s="11" t="s">
        <v>1</v>
      </c>
      <c r="S25" s="28"/>
      <c r="T25" s="11" t="s">
        <v>1</v>
      </c>
      <c r="U25" s="28" t="s">
        <v>99</v>
      </c>
      <c r="V25" s="40">
        <v>2.0000000000000001E-4</v>
      </c>
      <c r="W25" s="28"/>
      <c r="X25" s="11" t="s">
        <v>1</v>
      </c>
      <c r="Y25" s="28"/>
      <c r="Z25" s="11" t="s">
        <v>1</v>
      </c>
      <c r="AA25" s="28"/>
      <c r="AB25" s="11" t="s">
        <v>1</v>
      </c>
      <c r="AC25" s="28"/>
      <c r="AD25" s="11" t="s">
        <v>1</v>
      </c>
      <c r="AE25" s="28" t="s">
        <v>99</v>
      </c>
      <c r="AF25" s="40">
        <v>2.0000000000000001E-4</v>
      </c>
      <c r="AG25" s="28"/>
      <c r="AH25" s="11" t="s">
        <v>1</v>
      </c>
      <c r="AI25" s="28"/>
      <c r="AJ25" s="11" t="s">
        <v>1</v>
      </c>
      <c r="AK25" s="28"/>
      <c r="AL25" s="11" t="s">
        <v>1</v>
      </c>
      <c r="AM25" s="28"/>
      <c r="AN25" s="11" t="s">
        <v>1</v>
      </c>
      <c r="AO25" s="28" t="s">
        <v>99</v>
      </c>
      <c r="AP25" s="40">
        <v>2.0000000000000001E-4</v>
      </c>
      <c r="AQ25" s="28"/>
      <c r="AR25" s="11" t="s">
        <v>1</v>
      </c>
      <c r="AS25" s="28"/>
      <c r="AT25" s="11" t="s">
        <v>1</v>
      </c>
      <c r="AU25" s="28"/>
      <c r="AV25" s="11" t="s">
        <v>1</v>
      </c>
      <c r="AW25" s="28"/>
      <c r="AX25" s="11" t="s">
        <v>1</v>
      </c>
      <c r="AY25" s="28"/>
      <c r="AZ25" s="11" t="s">
        <v>1</v>
      </c>
      <c r="BA25" s="28"/>
      <c r="BB25" s="11" t="s">
        <v>1</v>
      </c>
      <c r="BC25" s="28" t="s">
        <v>99</v>
      </c>
      <c r="BD25" s="40">
        <v>2.0000000000000001E-4</v>
      </c>
      <c r="BE25" s="28"/>
      <c r="BF25" s="11" t="s">
        <v>1</v>
      </c>
      <c r="BG25" s="28"/>
      <c r="BH25" s="11" t="s">
        <v>1</v>
      </c>
      <c r="BI25" s="28"/>
      <c r="BJ25" s="11" t="s">
        <v>1</v>
      </c>
      <c r="BK25" s="28" t="s">
        <v>99</v>
      </c>
      <c r="BL25" s="40">
        <v>2.0000000000000001E-4</v>
      </c>
      <c r="BM25" s="28" t="s">
        <v>29</v>
      </c>
      <c r="BN25" s="32">
        <v>2.0000000000000001E-4</v>
      </c>
      <c r="BO25" s="28"/>
      <c r="BP25" s="11" t="s">
        <v>1</v>
      </c>
      <c r="BQ25" s="28"/>
      <c r="BR25" s="11" t="s">
        <v>1</v>
      </c>
      <c r="BS25" s="28"/>
      <c r="BT25" s="11" t="s">
        <v>1</v>
      </c>
      <c r="BU25" s="28" t="s">
        <v>29</v>
      </c>
      <c r="BV25" s="32">
        <v>2.0000000000000001E-4</v>
      </c>
      <c r="BW25" s="28"/>
      <c r="BX25" s="11" t="s">
        <v>1</v>
      </c>
      <c r="BY25" s="28" t="s">
        <v>99</v>
      </c>
      <c r="BZ25" s="40">
        <v>2.0000000000000001E-4</v>
      </c>
      <c r="CA25" s="28"/>
      <c r="CB25" s="11" t="s">
        <v>1</v>
      </c>
      <c r="CC25" s="28"/>
      <c r="CD25" s="11" t="s">
        <v>1</v>
      </c>
      <c r="CE25" s="28"/>
      <c r="CF25" s="11" t="s">
        <v>1</v>
      </c>
      <c r="CG25" s="28"/>
      <c r="CH25" s="11" t="s">
        <v>1</v>
      </c>
      <c r="CI25" s="28"/>
      <c r="CJ25" s="11" t="s">
        <v>1</v>
      </c>
      <c r="CK25" s="28"/>
      <c r="CL25" s="11" t="s">
        <v>1</v>
      </c>
      <c r="CM25" s="28"/>
      <c r="CN25" s="11" t="s">
        <v>1</v>
      </c>
      <c r="CO25" s="28" t="s">
        <v>29</v>
      </c>
      <c r="CP25" s="32">
        <v>2.0000000000000001E-4</v>
      </c>
      <c r="CQ25" s="28"/>
      <c r="CR25" s="11" t="s">
        <v>1</v>
      </c>
      <c r="CS25" s="28"/>
      <c r="CT25" s="11" t="s">
        <v>1</v>
      </c>
      <c r="CU25" s="28"/>
      <c r="CV25" s="11" t="s">
        <v>1</v>
      </c>
      <c r="CW25" s="28"/>
      <c r="CX25" s="11" t="s">
        <v>1</v>
      </c>
      <c r="CY25" s="28"/>
      <c r="CZ25" s="11" t="s">
        <v>1</v>
      </c>
      <c r="DA25" s="28" t="s">
        <v>99</v>
      </c>
      <c r="DB25" s="40">
        <v>2.0000000000000001E-4</v>
      </c>
      <c r="DC25" s="28"/>
      <c r="DD25" s="11" t="s">
        <v>1</v>
      </c>
      <c r="DE25" s="28"/>
      <c r="DF25" s="11" t="s">
        <v>1</v>
      </c>
      <c r="DG25" s="28" t="s">
        <v>99</v>
      </c>
      <c r="DH25" s="40">
        <v>2.0000000000000001E-4</v>
      </c>
      <c r="DI25" s="28" t="s">
        <v>99</v>
      </c>
      <c r="DJ25" s="40">
        <v>2.0000000000000001E-4</v>
      </c>
      <c r="DK25" s="28"/>
      <c r="DL25" s="11" t="s">
        <v>1</v>
      </c>
      <c r="DM25" s="28" t="s">
        <v>99</v>
      </c>
      <c r="DN25" s="40">
        <v>2.0000000000000001E-4</v>
      </c>
      <c r="DO25" s="28"/>
      <c r="DP25" s="11" t="s">
        <v>1</v>
      </c>
      <c r="DQ25" s="28"/>
      <c r="DR25" s="11" t="s">
        <v>1</v>
      </c>
      <c r="DS25" s="28"/>
      <c r="DT25" s="11" t="s">
        <v>1</v>
      </c>
      <c r="DU25" s="28" t="s">
        <v>99</v>
      </c>
      <c r="DV25" s="40">
        <v>2.0000000000000001E-4</v>
      </c>
      <c r="DW25" s="28"/>
      <c r="DX25" s="11" t="s">
        <v>1</v>
      </c>
      <c r="DY25" s="28"/>
      <c r="DZ25" s="11" t="s">
        <v>1</v>
      </c>
      <c r="EA25" s="28" t="s">
        <v>99</v>
      </c>
      <c r="EB25" s="40">
        <v>2.0000000000000001E-4</v>
      </c>
      <c r="EC25" s="28"/>
      <c r="ED25" s="11" t="s">
        <v>1</v>
      </c>
      <c r="EE25" s="33"/>
      <c r="EF25" s="34">
        <f t="shared" si="0"/>
        <v>17</v>
      </c>
      <c r="EG25" s="29" t="str">
        <f t="shared" si="6"/>
        <v>&lt;</v>
      </c>
      <c r="EH25" s="32">
        <f t="shared" si="8"/>
        <v>2.0000000000000001E-4</v>
      </c>
      <c r="EI25" s="34">
        <v>0</v>
      </c>
      <c r="EJ25" s="35" t="s">
        <v>81</v>
      </c>
      <c r="EM25" s="171">
        <f t="shared" si="4"/>
        <v>17</v>
      </c>
      <c r="EN25" s="171">
        <f t="shared" si="3"/>
        <v>0</v>
      </c>
      <c r="EO25" s="172">
        <f t="shared" si="5"/>
        <v>0</v>
      </c>
    </row>
    <row r="26" spans="2:145" ht="14.1" customHeight="1">
      <c r="B26" s="189"/>
      <c r="C26" s="183" t="s">
        <v>82</v>
      </c>
      <c r="D26" s="184"/>
      <c r="E26" s="28"/>
      <c r="F26" s="11" t="s">
        <v>1</v>
      </c>
      <c r="G26" s="28"/>
      <c r="H26" s="11" t="s">
        <v>1</v>
      </c>
      <c r="I26" s="28"/>
      <c r="J26" s="11" t="s">
        <v>1</v>
      </c>
      <c r="K26" s="28" t="s">
        <v>38</v>
      </c>
      <c r="L26" s="32">
        <v>5.9999999999999995E-4</v>
      </c>
      <c r="M26" s="28"/>
      <c r="N26" s="11" t="s">
        <v>1</v>
      </c>
      <c r="O26" s="28" t="s">
        <v>38</v>
      </c>
      <c r="P26" s="32">
        <v>5.9999999999999995E-4</v>
      </c>
      <c r="Q26" s="28"/>
      <c r="R26" s="11" t="s">
        <v>1</v>
      </c>
      <c r="S26" s="28"/>
      <c r="T26" s="11" t="s">
        <v>1</v>
      </c>
      <c r="U26" s="28" t="s">
        <v>38</v>
      </c>
      <c r="V26" s="32">
        <v>5.9999999999999995E-4</v>
      </c>
      <c r="W26" s="28"/>
      <c r="X26" s="11" t="s">
        <v>1</v>
      </c>
      <c r="Y26" s="28"/>
      <c r="Z26" s="11" t="s">
        <v>1</v>
      </c>
      <c r="AA26" s="28"/>
      <c r="AB26" s="11" t="s">
        <v>1</v>
      </c>
      <c r="AC26" s="28"/>
      <c r="AD26" s="11" t="s">
        <v>1</v>
      </c>
      <c r="AE26" s="28" t="s">
        <v>38</v>
      </c>
      <c r="AF26" s="32">
        <v>5.9999999999999995E-4</v>
      </c>
      <c r="AG26" s="28"/>
      <c r="AH26" s="11" t="s">
        <v>1</v>
      </c>
      <c r="AI26" s="28"/>
      <c r="AJ26" s="11" t="s">
        <v>1</v>
      </c>
      <c r="AK26" s="28"/>
      <c r="AL26" s="11" t="s">
        <v>1</v>
      </c>
      <c r="AM26" s="28"/>
      <c r="AN26" s="11" t="s">
        <v>1</v>
      </c>
      <c r="AO26" s="28" t="s">
        <v>38</v>
      </c>
      <c r="AP26" s="32">
        <v>5.9999999999999995E-4</v>
      </c>
      <c r="AQ26" s="28"/>
      <c r="AR26" s="11" t="s">
        <v>1</v>
      </c>
      <c r="AS26" s="28"/>
      <c r="AT26" s="11" t="s">
        <v>1</v>
      </c>
      <c r="AU26" s="28"/>
      <c r="AV26" s="11" t="s">
        <v>1</v>
      </c>
      <c r="AW26" s="28"/>
      <c r="AX26" s="11" t="s">
        <v>1</v>
      </c>
      <c r="AY26" s="28"/>
      <c r="AZ26" s="11" t="s">
        <v>1</v>
      </c>
      <c r="BA26" s="28"/>
      <c r="BB26" s="11" t="s">
        <v>1</v>
      </c>
      <c r="BC26" s="28" t="s">
        <v>38</v>
      </c>
      <c r="BD26" s="32">
        <v>5.9999999999999995E-4</v>
      </c>
      <c r="BE26" s="28"/>
      <c r="BF26" s="11" t="s">
        <v>1</v>
      </c>
      <c r="BG26" s="28"/>
      <c r="BH26" s="11" t="s">
        <v>1</v>
      </c>
      <c r="BI26" s="28"/>
      <c r="BJ26" s="11" t="s">
        <v>1</v>
      </c>
      <c r="BK26" s="28" t="s">
        <v>38</v>
      </c>
      <c r="BL26" s="32">
        <v>5.9999999999999995E-4</v>
      </c>
      <c r="BM26" s="28" t="s">
        <v>29</v>
      </c>
      <c r="BN26" s="32">
        <v>5.9999999999999995E-4</v>
      </c>
      <c r="BO26" s="28"/>
      <c r="BP26" s="11" t="s">
        <v>1</v>
      </c>
      <c r="BQ26" s="28"/>
      <c r="BR26" s="11" t="s">
        <v>1</v>
      </c>
      <c r="BS26" s="28"/>
      <c r="BT26" s="11" t="s">
        <v>1</v>
      </c>
      <c r="BU26" s="28" t="s">
        <v>29</v>
      </c>
      <c r="BV26" s="32">
        <v>5.9999999999999995E-4</v>
      </c>
      <c r="BW26" s="28"/>
      <c r="BX26" s="11" t="s">
        <v>1</v>
      </c>
      <c r="BY26" s="28" t="s">
        <v>38</v>
      </c>
      <c r="BZ26" s="32">
        <v>5.9999999999999995E-4</v>
      </c>
      <c r="CA26" s="28"/>
      <c r="CB26" s="11" t="s">
        <v>1</v>
      </c>
      <c r="CC26" s="28"/>
      <c r="CD26" s="11" t="s">
        <v>1</v>
      </c>
      <c r="CE26" s="28"/>
      <c r="CF26" s="11" t="s">
        <v>1</v>
      </c>
      <c r="CG26" s="28"/>
      <c r="CH26" s="11" t="s">
        <v>1</v>
      </c>
      <c r="CI26" s="28"/>
      <c r="CJ26" s="11" t="s">
        <v>1</v>
      </c>
      <c r="CK26" s="28"/>
      <c r="CL26" s="11" t="s">
        <v>1</v>
      </c>
      <c r="CM26" s="28"/>
      <c r="CN26" s="11" t="s">
        <v>1</v>
      </c>
      <c r="CO26" s="28" t="s">
        <v>29</v>
      </c>
      <c r="CP26" s="32">
        <v>5.9999999999999995E-4</v>
      </c>
      <c r="CQ26" s="28"/>
      <c r="CR26" s="11" t="s">
        <v>1</v>
      </c>
      <c r="CS26" s="28"/>
      <c r="CT26" s="11" t="s">
        <v>1</v>
      </c>
      <c r="CU26" s="28"/>
      <c r="CV26" s="11" t="s">
        <v>1</v>
      </c>
      <c r="CW26" s="28"/>
      <c r="CX26" s="11" t="s">
        <v>1</v>
      </c>
      <c r="CY26" s="28"/>
      <c r="CZ26" s="11" t="s">
        <v>1</v>
      </c>
      <c r="DA26" s="28" t="s">
        <v>38</v>
      </c>
      <c r="DB26" s="32">
        <v>5.9999999999999995E-4</v>
      </c>
      <c r="DC26" s="28"/>
      <c r="DD26" s="11" t="s">
        <v>1</v>
      </c>
      <c r="DE26" s="28"/>
      <c r="DF26" s="11" t="s">
        <v>1</v>
      </c>
      <c r="DG26" s="28" t="s">
        <v>38</v>
      </c>
      <c r="DH26" s="32">
        <v>5.9999999999999995E-4</v>
      </c>
      <c r="DI26" s="28" t="s">
        <v>38</v>
      </c>
      <c r="DJ26" s="32">
        <v>5.9999999999999995E-4</v>
      </c>
      <c r="DK26" s="28"/>
      <c r="DL26" s="11" t="s">
        <v>1</v>
      </c>
      <c r="DM26" s="28" t="s">
        <v>38</v>
      </c>
      <c r="DN26" s="32">
        <v>5.9999999999999995E-4</v>
      </c>
      <c r="DO26" s="28"/>
      <c r="DP26" s="11" t="s">
        <v>1</v>
      </c>
      <c r="DQ26" s="28"/>
      <c r="DR26" s="11" t="s">
        <v>1</v>
      </c>
      <c r="DS26" s="28"/>
      <c r="DT26" s="11" t="s">
        <v>1</v>
      </c>
      <c r="DU26" s="28" t="s">
        <v>38</v>
      </c>
      <c r="DV26" s="32">
        <v>5.9999999999999995E-4</v>
      </c>
      <c r="DW26" s="28"/>
      <c r="DX26" s="11" t="s">
        <v>1</v>
      </c>
      <c r="DY26" s="28"/>
      <c r="DZ26" s="11" t="s">
        <v>1</v>
      </c>
      <c r="EA26" s="28" t="s">
        <v>38</v>
      </c>
      <c r="EB26" s="32">
        <v>5.9999999999999995E-4</v>
      </c>
      <c r="EC26" s="28"/>
      <c r="ED26" s="11" t="s">
        <v>1</v>
      </c>
      <c r="EE26" s="33"/>
      <c r="EF26" s="34">
        <f t="shared" si="0"/>
        <v>17</v>
      </c>
      <c r="EG26" s="29" t="str">
        <f t="shared" si="6"/>
        <v>&lt;</v>
      </c>
      <c r="EH26" s="32">
        <f t="shared" si="8"/>
        <v>5.9999999999999995E-4</v>
      </c>
      <c r="EI26" s="34">
        <v>0</v>
      </c>
      <c r="EJ26" s="35" t="s">
        <v>75</v>
      </c>
      <c r="EM26" s="171">
        <f t="shared" si="4"/>
        <v>17</v>
      </c>
      <c r="EN26" s="171">
        <f t="shared" si="3"/>
        <v>0</v>
      </c>
      <c r="EO26" s="172">
        <f t="shared" si="5"/>
        <v>0</v>
      </c>
    </row>
    <row r="27" spans="2:145" ht="14.1" customHeight="1">
      <c r="B27" s="189"/>
      <c r="C27" s="183" t="s">
        <v>83</v>
      </c>
      <c r="D27" s="184"/>
      <c r="E27" s="28"/>
      <c r="F27" s="11" t="s">
        <v>1</v>
      </c>
      <c r="G27" s="28"/>
      <c r="H27" s="11" t="s">
        <v>1</v>
      </c>
      <c r="I27" s="28"/>
      <c r="J27" s="11" t="s">
        <v>1</v>
      </c>
      <c r="K27" s="28" t="s">
        <v>38</v>
      </c>
      <c r="L27" s="32">
        <v>2.9999999999999997E-4</v>
      </c>
      <c r="M27" s="28"/>
      <c r="N27" s="11" t="s">
        <v>1</v>
      </c>
      <c r="O27" s="28" t="s">
        <v>38</v>
      </c>
      <c r="P27" s="32">
        <v>2.9999999999999997E-4</v>
      </c>
      <c r="Q27" s="28"/>
      <c r="R27" s="11" t="s">
        <v>1</v>
      </c>
      <c r="S27" s="28"/>
      <c r="T27" s="11" t="s">
        <v>1</v>
      </c>
      <c r="U27" s="28" t="s">
        <v>38</v>
      </c>
      <c r="V27" s="32">
        <v>2.9999999999999997E-4</v>
      </c>
      <c r="W27" s="28"/>
      <c r="X27" s="11" t="s">
        <v>1</v>
      </c>
      <c r="Y27" s="28"/>
      <c r="Z27" s="11" t="s">
        <v>1</v>
      </c>
      <c r="AA27" s="28"/>
      <c r="AB27" s="11" t="s">
        <v>1</v>
      </c>
      <c r="AC27" s="28"/>
      <c r="AD27" s="11" t="s">
        <v>1</v>
      </c>
      <c r="AE27" s="28" t="s">
        <v>38</v>
      </c>
      <c r="AF27" s="32">
        <v>2.9999999999999997E-4</v>
      </c>
      <c r="AG27" s="28"/>
      <c r="AH27" s="11" t="s">
        <v>1</v>
      </c>
      <c r="AI27" s="28"/>
      <c r="AJ27" s="11" t="s">
        <v>1</v>
      </c>
      <c r="AK27" s="28"/>
      <c r="AL27" s="11" t="s">
        <v>1</v>
      </c>
      <c r="AM27" s="28"/>
      <c r="AN27" s="11" t="s">
        <v>1</v>
      </c>
      <c r="AO27" s="28" t="s">
        <v>38</v>
      </c>
      <c r="AP27" s="32">
        <v>2.9999999999999997E-4</v>
      </c>
      <c r="AQ27" s="28"/>
      <c r="AR27" s="11" t="s">
        <v>1</v>
      </c>
      <c r="AS27" s="28"/>
      <c r="AT27" s="11" t="s">
        <v>1</v>
      </c>
      <c r="AU27" s="28"/>
      <c r="AV27" s="11" t="s">
        <v>1</v>
      </c>
      <c r="AW27" s="28"/>
      <c r="AX27" s="11" t="s">
        <v>1</v>
      </c>
      <c r="AY27" s="28"/>
      <c r="AZ27" s="11" t="s">
        <v>1</v>
      </c>
      <c r="BA27" s="28"/>
      <c r="BB27" s="11" t="s">
        <v>1</v>
      </c>
      <c r="BC27" s="28" t="s">
        <v>38</v>
      </c>
      <c r="BD27" s="32">
        <v>2.9999999999999997E-4</v>
      </c>
      <c r="BE27" s="28"/>
      <c r="BF27" s="11" t="s">
        <v>1</v>
      </c>
      <c r="BG27" s="28"/>
      <c r="BH27" s="11" t="s">
        <v>1</v>
      </c>
      <c r="BI27" s="28"/>
      <c r="BJ27" s="11" t="s">
        <v>1</v>
      </c>
      <c r="BK27" s="28" t="s">
        <v>38</v>
      </c>
      <c r="BL27" s="32">
        <v>2.9999999999999997E-4</v>
      </c>
      <c r="BM27" s="28" t="s">
        <v>29</v>
      </c>
      <c r="BN27" s="32">
        <v>2.9999999999999997E-4</v>
      </c>
      <c r="BO27" s="28"/>
      <c r="BP27" s="11" t="s">
        <v>1</v>
      </c>
      <c r="BQ27" s="28"/>
      <c r="BR27" s="11" t="s">
        <v>1</v>
      </c>
      <c r="BS27" s="28"/>
      <c r="BT27" s="11" t="s">
        <v>1</v>
      </c>
      <c r="BU27" s="28" t="s">
        <v>29</v>
      </c>
      <c r="BV27" s="32">
        <v>2.9999999999999997E-4</v>
      </c>
      <c r="BW27" s="28"/>
      <c r="BX27" s="11" t="s">
        <v>1</v>
      </c>
      <c r="BY27" s="28" t="s">
        <v>38</v>
      </c>
      <c r="BZ27" s="32">
        <v>2.9999999999999997E-4</v>
      </c>
      <c r="CA27" s="28"/>
      <c r="CB27" s="11" t="s">
        <v>1</v>
      </c>
      <c r="CC27" s="28"/>
      <c r="CD27" s="11" t="s">
        <v>1</v>
      </c>
      <c r="CE27" s="28"/>
      <c r="CF27" s="11" t="s">
        <v>1</v>
      </c>
      <c r="CG27" s="28"/>
      <c r="CH27" s="11" t="s">
        <v>1</v>
      </c>
      <c r="CI27" s="28"/>
      <c r="CJ27" s="11" t="s">
        <v>1</v>
      </c>
      <c r="CK27" s="28"/>
      <c r="CL27" s="11" t="s">
        <v>1</v>
      </c>
      <c r="CM27" s="28"/>
      <c r="CN27" s="11" t="s">
        <v>1</v>
      </c>
      <c r="CO27" s="28" t="s">
        <v>29</v>
      </c>
      <c r="CP27" s="32">
        <v>2.9999999999999997E-4</v>
      </c>
      <c r="CQ27" s="28"/>
      <c r="CR27" s="11" t="s">
        <v>1</v>
      </c>
      <c r="CS27" s="28"/>
      <c r="CT27" s="11" t="s">
        <v>1</v>
      </c>
      <c r="CU27" s="28"/>
      <c r="CV27" s="11" t="s">
        <v>1</v>
      </c>
      <c r="CW27" s="28"/>
      <c r="CX27" s="11" t="s">
        <v>1</v>
      </c>
      <c r="CY27" s="28"/>
      <c r="CZ27" s="11" t="s">
        <v>1</v>
      </c>
      <c r="DA27" s="28" t="s">
        <v>38</v>
      </c>
      <c r="DB27" s="32">
        <v>2.9999999999999997E-4</v>
      </c>
      <c r="DC27" s="28"/>
      <c r="DD27" s="11" t="s">
        <v>1</v>
      </c>
      <c r="DE27" s="28"/>
      <c r="DF27" s="11" t="s">
        <v>1</v>
      </c>
      <c r="DG27" s="28" t="s">
        <v>38</v>
      </c>
      <c r="DH27" s="32">
        <v>2.9999999999999997E-4</v>
      </c>
      <c r="DI27" s="28" t="s">
        <v>38</v>
      </c>
      <c r="DJ27" s="32">
        <v>2.9999999999999997E-4</v>
      </c>
      <c r="DK27" s="28"/>
      <c r="DL27" s="11" t="s">
        <v>1</v>
      </c>
      <c r="DM27" s="28" t="s">
        <v>38</v>
      </c>
      <c r="DN27" s="32">
        <v>2.9999999999999997E-4</v>
      </c>
      <c r="DO27" s="28"/>
      <c r="DP27" s="11" t="s">
        <v>1</v>
      </c>
      <c r="DQ27" s="28"/>
      <c r="DR27" s="11" t="s">
        <v>1</v>
      </c>
      <c r="DS27" s="28"/>
      <c r="DT27" s="11" t="s">
        <v>1</v>
      </c>
      <c r="DU27" s="28" t="s">
        <v>38</v>
      </c>
      <c r="DV27" s="32">
        <v>2.9999999999999997E-4</v>
      </c>
      <c r="DW27" s="28"/>
      <c r="DX27" s="11" t="s">
        <v>1</v>
      </c>
      <c r="DY27" s="28"/>
      <c r="DZ27" s="11" t="s">
        <v>1</v>
      </c>
      <c r="EA27" s="28" t="s">
        <v>38</v>
      </c>
      <c r="EB27" s="32">
        <v>2.9999999999999997E-4</v>
      </c>
      <c r="EC27" s="28"/>
      <c r="ED27" s="11" t="s">
        <v>1</v>
      </c>
      <c r="EE27" s="33"/>
      <c r="EF27" s="34">
        <f t="shared" si="0"/>
        <v>17</v>
      </c>
      <c r="EG27" s="29" t="str">
        <f t="shared" si="6"/>
        <v>&lt;</v>
      </c>
      <c r="EH27" s="32">
        <f t="shared" si="8"/>
        <v>2.9999999999999997E-4</v>
      </c>
      <c r="EI27" s="34">
        <v>0</v>
      </c>
      <c r="EJ27" s="35" t="s">
        <v>84</v>
      </c>
      <c r="EM27" s="171">
        <f t="shared" si="4"/>
        <v>17</v>
      </c>
      <c r="EN27" s="171">
        <f t="shared" si="3"/>
        <v>0</v>
      </c>
      <c r="EO27" s="172">
        <f t="shared" si="5"/>
        <v>0</v>
      </c>
    </row>
    <row r="28" spans="2:145" ht="14.1" customHeight="1">
      <c r="B28" s="189"/>
      <c r="C28" s="183" t="s">
        <v>85</v>
      </c>
      <c r="D28" s="184"/>
      <c r="E28" s="28"/>
      <c r="F28" s="11" t="s">
        <v>1</v>
      </c>
      <c r="G28" s="28"/>
      <c r="H28" s="11" t="s">
        <v>1</v>
      </c>
      <c r="I28" s="28"/>
      <c r="J28" s="11" t="s">
        <v>1</v>
      </c>
      <c r="K28" s="28" t="s">
        <v>38</v>
      </c>
      <c r="L28" s="32">
        <v>2.9999999999999997E-4</v>
      </c>
      <c r="M28" s="28"/>
      <c r="N28" s="11" t="s">
        <v>1</v>
      </c>
      <c r="O28" s="28" t="s">
        <v>38</v>
      </c>
      <c r="P28" s="32">
        <v>2.9999999999999997E-4</v>
      </c>
      <c r="Q28" s="28"/>
      <c r="R28" s="11" t="s">
        <v>1</v>
      </c>
      <c r="S28" s="28"/>
      <c r="T28" s="11" t="s">
        <v>1</v>
      </c>
      <c r="U28" s="28" t="s">
        <v>38</v>
      </c>
      <c r="V28" s="32">
        <v>2.9999999999999997E-4</v>
      </c>
      <c r="W28" s="28"/>
      <c r="X28" s="11" t="s">
        <v>1</v>
      </c>
      <c r="Y28" s="28"/>
      <c r="Z28" s="11" t="s">
        <v>1</v>
      </c>
      <c r="AA28" s="28"/>
      <c r="AB28" s="11" t="s">
        <v>1</v>
      </c>
      <c r="AC28" s="28"/>
      <c r="AD28" s="11" t="s">
        <v>1</v>
      </c>
      <c r="AE28" s="28" t="s">
        <v>38</v>
      </c>
      <c r="AF28" s="32">
        <v>2.9999999999999997E-4</v>
      </c>
      <c r="AG28" s="28"/>
      <c r="AH28" s="11" t="s">
        <v>1</v>
      </c>
      <c r="AI28" s="28"/>
      <c r="AJ28" s="11" t="s">
        <v>1</v>
      </c>
      <c r="AK28" s="28"/>
      <c r="AL28" s="11" t="s">
        <v>1</v>
      </c>
      <c r="AM28" s="28"/>
      <c r="AN28" s="11" t="s">
        <v>1</v>
      </c>
      <c r="AO28" s="28" t="s">
        <v>38</v>
      </c>
      <c r="AP28" s="32">
        <v>2.9999999999999997E-4</v>
      </c>
      <c r="AQ28" s="28"/>
      <c r="AR28" s="11" t="s">
        <v>1</v>
      </c>
      <c r="AS28" s="28"/>
      <c r="AT28" s="11" t="s">
        <v>1</v>
      </c>
      <c r="AU28" s="28"/>
      <c r="AV28" s="11" t="s">
        <v>1</v>
      </c>
      <c r="AW28" s="28"/>
      <c r="AX28" s="11" t="s">
        <v>1</v>
      </c>
      <c r="AY28" s="28"/>
      <c r="AZ28" s="11" t="s">
        <v>1</v>
      </c>
      <c r="BA28" s="28"/>
      <c r="BB28" s="11" t="s">
        <v>1</v>
      </c>
      <c r="BC28" s="28" t="s">
        <v>38</v>
      </c>
      <c r="BD28" s="32">
        <v>2.9999999999999997E-4</v>
      </c>
      <c r="BE28" s="28"/>
      <c r="BF28" s="11" t="s">
        <v>1</v>
      </c>
      <c r="BG28" s="28"/>
      <c r="BH28" s="11" t="s">
        <v>1</v>
      </c>
      <c r="BI28" s="28"/>
      <c r="BJ28" s="11" t="s">
        <v>1</v>
      </c>
      <c r="BK28" s="28" t="s">
        <v>38</v>
      </c>
      <c r="BL28" s="32">
        <v>2.9999999999999997E-4</v>
      </c>
      <c r="BM28" s="28" t="s">
        <v>29</v>
      </c>
      <c r="BN28" s="32">
        <v>2.9999999999999997E-4</v>
      </c>
      <c r="BO28" s="28"/>
      <c r="BP28" s="11" t="s">
        <v>1</v>
      </c>
      <c r="BQ28" s="28"/>
      <c r="BR28" s="11" t="s">
        <v>1</v>
      </c>
      <c r="BS28" s="28"/>
      <c r="BT28" s="11" t="s">
        <v>1</v>
      </c>
      <c r="BU28" s="28" t="s">
        <v>29</v>
      </c>
      <c r="BV28" s="32">
        <v>2.9999999999999997E-4</v>
      </c>
      <c r="BW28" s="28"/>
      <c r="BX28" s="11" t="s">
        <v>1</v>
      </c>
      <c r="BY28" s="28" t="s">
        <v>38</v>
      </c>
      <c r="BZ28" s="32">
        <v>2.9999999999999997E-4</v>
      </c>
      <c r="CA28" s="28"/>
      <c r="CB28" s="11" t="s">
        <v>1</v>
      </c>
      <c r="CC28" s="28"/>
      <c r="CD28" s="11" t="s">
        <v>1</v>
      </c>
      <c r="CE28" s="28"/>
      <c r="CF28" s="11" t="s">
        <v>1</v>
      </c>
      <c r="CG28" s="28"/>
      <c r="CH28" s="11" t="s">
        <v>1</v>
      </c>
      <c r="CI28" s="28"/>
      <c r="CJ28" s="11" t="s">
        <v>1</v>
      </c>
      <c r="CK28" s="28"/>
      <c r="CL28" s="11" t="s">
        <v>1</v>
      </c>
      <c r="CM28" s="28"/>
      <c r="CN28" s="11" t="s">
        <v>1</v>
      </c>
      <c r="CO28" s="28" t="s">
        <v>29</v>
      </c>
      <c r="CP28" s="32">
        <v>2E-3</v>
      </c>
      <c r="CQ28" s="28"/>
      <c r="CR28" s="11" t="s">
        <v>1</v>
      </c>
      <c r="CS28" s="28"/>
      <c r="CT28" s="11" t="s">
        <v>1</v>
      </c>
      <c r="CU28" s="28"/>
      <c r="CV28" s="11" t="s">
        <v>1</v>
      </c>
      <c r="CW28" s="28"/>
      <c r="CX28" s="11" t="s">
        <v>1</v>
      </c>
      <c r="CY28" s="28"/>
      <c r="CZ28" s="11" t="s">
        <v>1</v>
      </c>
      <c r="DA28" s="28" t="s">
        <v>38</v>
      </c>
      <c r="DB28" s="32">
        <v>2.9999999999999997E-4</v>
      </c>
      <c r="DC28" s="28"/>
      <c r="DD28" s="11" t="s">
        <v>1</v>
      </c>
      <c r="DE28" s="28"/>
      <c r="DF28" s="11" t="s">
        <v>1</v>
      </c>
      <c r="DG28" s="28" t="s">
        <v>38</v>
      </c>
      <c r="DH28" s="32">
        <v>2.9999999999999997E-4</v>
      </c>
      <c r="DI28" s="28" t="s">
        <v>38</v>
      </c>
      <c r="DJ28" s="32">
        <v>2.9999999999999997E-4</v>
      </c>
      <c r="DK28" s="28"/>
      <c r="DL28" s="11" t="s">
        <v>1</v>
      </c>
      <c r="DM28" s="28" t="s">
        <v>38</v>
      </c>
      <c r="DN28" s="32">
        <v>2.9999999999999997E-4</v>
      </c>
      <c r="DO28" s="28"/>
      <c r="DP28" s="11" t="s">
        <v>1</v>
      </c>
      <c r="DQ28" s="28"/>
      <c r="DR28" s="11" t="s">
        <v>1</v>
      </c>
      <c r="DS28" s="28"/>
      <c r="DT28" s="11" t="s">
        <v>1</v>
      </c>
      <c r="DU28" s="28" t="s">
        <v>38</v>
      </c>
      <c r="DV28" s="32">
        <v>2.9999999999999997E-4</v>
      </c>
      <c r="DW28" s="28"/>
      <c r="DX28" s="11" t="s">
        <v>1</v>
      </c>
      <c r="DY28" s="28"/>
      <c r="DZ28" s="11" t="s">
        <v>1</v>
      </c>
      <c r="EA28" s="28" t="s">
        <v>38</v>
      </c>
      <c r="EB28" s="32">
        <v>2.9999999999999997E-4</v>
      </c>
      <c r="EC28" s="28"/>
      <c r="ED28" s="11" t="s">
        <v>1</v>
      </c>
      <c r="EE28" s="33"/>
      <c r="EF28" s="34">
        <f t="shared" si="0"/>
        <v>17</v>
      </c>
      <c r="EG28" s="29" t="str">
        <f t="shared" si="6"/>
        <v>&lt;</v>
      </c>
      <c r="EH28" s="32">
        <f t="shared" si="8"/>
        <v>2E-3</v>
      </c>
      <c r="EI28" s="34">
        <v>0</v>
      </c>
      <c r="EJ28" s="35" t="s">
        <v>86</v>
      </c>
      <c r="EM28" s="171">
        <f t="shared" si="4"/>
        <v>17</v>
      </c>
      <c r="EN28" s="171">
        <f t="shared" si="3"/>
        <v>0</v>
      </c>
      <c r="EO28" s="172">
        <f t="shared" si="5"/>
        <v>0</v>
      </c>
    </row>
    <row r="29" spans="2:145" ht="14.1" customHeight="1">
      <c r="B29" s="189"/>
      <c r="C29" s="183" t="s">
        <v>87</v>
      </c>
      <c r="D29" s="184"/>
      <c r="E29" s="28" t="s">
        <v>99</v>
      </c>
      <c r="F29" s="40">
        <v>2.0000000000000001E-4</v>
      </c>
      <c r="G29" s="28" t="s">
        <v>99</v>
      </c>
      <c r="H29" s="40">
        <v>2.0000000000000001E-4</v>
      </c>
      <c r="I29" s="28" t="s">
        <v>99</v>
      </c>
      <c r="J29" s="40">
        <v>2.0000000000000001E-4</v>
      </c>
      <c r="K29" s="28" t="s">
        <v>99</v>
      </c>
      <c r="L29" s="40">
        <v>2.0000000000000001E-4</v>
      </c>
      <c r="M29" s="28" t="s">
        <v>99</v>
      </c>
      <c r="N29" s="40">
        <v>2.0000000000000001E-4</v>
      </c>
      <c r="O29" s="28" t="s">
        <v>99</v>
      </c>
      <c r="P29" s="40">
        <v>2.0000000000000001E-4</v>
      </c>
      <c r="Q29" s="28" t="s">
        <v>99</v>
      </c>
      <c r="R29" s="40">
        <v>2.0000000000000001E-4</v>
      </c>
      <c r="S29" s="28" t="s">
        <v>99</v>
      </c>
      <c r="T29" s="40">
        <v>2.0000000000000001E-4</v>
      </c>
      <c r="U29" s="28" t="s">
        <v>99</v>
      </c>
      <c r="V29" s="40">
        <v>2.0000000000000001E-4</v>
      </c>
      <c r="W29" s="28" t="s">
        <v>99</v>
      </c>
      <c r="X29" s="40">
        <v>2.0000000000000001E-4</v>
      </c>
      <c r="Y29" s="28" t="s">
        <v>99</v>
      </c>
      <c r="Z29" s="40">
        <v>2.0000000000000001E-4</v>
      </c>
      <c r="AA29" s="28" t="s">
        <v>99</v>
      </c>
      <c r="AB29" s="40">
        <v>2.0000000000000001E-4</v>
      </c>
      <c r="AC29" s="28" t="s">
        <v>99</v>
      </c>
      <c r="AD29" s="40">
        <v>2.0000000000000001E-4</v>
      </c>
      <c r="AE29" s="28" t="s">
        <v>99</v>
      </c>
      <c r="AF29" s="40">
        <v>2.0000000000000001E-4</v>
      </c>
      <c r="AG29" s="28" t="s">
        <v>99</v>
      </c>
      <c r="AH29" s="40">
        <v>2.0000000000000001E-4</v>
      </c>
      <c r="AI29" s="28" t="s">
        <v>99</v>
      </c>
      <c r="AJ29" s="40">
        <v>2.0000000000000001E-4</v>
      </c>
      <c r="AK29" s="28" t="s">
        <v>99</v>
      </c>
      <c r="AL29" s="40">
        <v>2.0000000000000001E-4</v>
      </c>
      <c r="AM29" s="28" t="s">
        <v>99</v>
      </c>
      <c r="AN29" s="40">
        <v>2.0000000000000001E-4</v>
      </c>
      <c r="AO29" s="28" t="s">
        <v>99</v>
      </c>
      <c r="AP29" s="40">
        <v>2.0000000000000001E-4</v>
      </c>
      <c r="AQ29" s="28" t="s">
        <v>99</v>
      </c>
      <c r="AR29" s="40">
        <v>2.0000000000000001E-4</v>
      </c>
      <c r="AS29" s="28" t="s">
        <v>99</v>
      </c>
      <c r="AT29" s="40">
        <v>2.0000000000000001E-4</v>
      </c>
      <c r="AU29" s="28" t="s">
        <v>99</v>
      </c>
      <c r="AV29" s="40">
        <v>2.0000000000000001E-4</v>
      </c>
      <c r="AW29" s="28" t="s">
        <v>99</v>
      </c>
      <c r="AX29" s="40">
        <v>2.0000000000000001E-4</v>
      </c>
      <c r="AY29" s="28" t="s">
        <v>99</v>
      </c>
      <c r="AZ29" s="40">
        <v>2.0000000000000001E-4</v>
      </c>
      <c r="BA29" s="28" t="s">
        <v>99</v>
      </c>
      <c r="BB29" s="40">
        <v>2.0000000000000001E-4</v>
      </c>
      <c r="BC29" s="28" t="s">
        <v>99</v>
      </c>
      <c r="BD29" s="40">
        <v>2.0000000000000001E-4</v>
      </c>
      <c r="BE29" s="28" t="s">
        <v>99</v>
      </c>
      <c r="BF29" s="40">
        <v>2.0000000000000001E-4</v>
      </c>
      <c r="BG29" s="28" t="s">
        <v>99</v>
      </c>
      <c r="BH29" s="40">
        <v>2.0000000000000001E-4</v>
      </c>
      <c r="BI29" s="28" t="s">
        <v>99</v>
      </c>
      <c r="BJ29" s="40">
        <v>2.0000000000000001E-4</v>
      </c>
      <c r="BK29" s="28" t="s">
        <v>99</v>
      </c>
      <c r="BL29" s="40">
        <v>2.0000000000000001E-4</v>
      </c>
      <c r="BM29" s="28" t="s">
        <v>29</v>
      </c>
      <c r="BN29" s="32">
        <v>2.0000000000000001E-4</v>
      </c>
      <c r="BO29" s="28" t="s">
        <v>29</v>
      </c>
      <c r="BP29" s="32">
        <v>2.0000000000000001E-4</v>
      </c>
      <c r="BQ29" s="28" t="s">
        <v>29</v>
      </c>
      <c r="BR29" s="32">
        <v>2.0000000000000001E-4</v>
      </c>
      <c r="BS29" s="28" t="s">
        <v>29</v>
      </c>
      <c r="BT29" s="32">
        <v>2.0000000000000001E-4</v>
      </c>
      <c r="BU29" s="28" t="s">
        <v>29</v>
      </c>
      <c r="BV29" s="32">
        <v>2.0000000000000001E-4</v>
      </c>
      <c r="BW29" s="28" t="s">
        <v>99</v>
      </c>
      <c r="BX29" s="40">
        <v>2.0000000000000001E-4</v>
      </c>
      <c r="BY29" s="28" t="s">
        <v>99</v>
      </c>
      <c r="BZ29" s="40">
        <v>2.0000000000000001E-4</v>
      </c>
      <c r="CA29" s="28" t="s">
        <v>99</v>
      </c>
      <c r="CB29" s="40">
        <v>2.0000000000000001E-4</v>
      </c>
      <c r="CC29" s="28" t="s">
        <v>99</v>
      </c>
      <c r="CD29" s="40">
        <v>2.0000000000000001E-4</v>
      </c>
      <c r="CE29" s="28" t="s">
        <v>99</v>
      </c>
      <c r="CF29" s="40">
        <v>2.0000000000000001E-4</v>
      </c>
      <c r="CG29" s="28" t="s">
        <v>99</v>
      </c>
      <c r="CH29" s="40">
        <v>2.0000000000000001E-4</v>
      </c>
      <c r="CI29" s="28" t="s">
        <v>99</v>
      </c>
      <c r="CJ29" s="40">
        <v>2.0000000000000001E-4</v>
      </c>
      <c r="CK29" s="28" t="s">
        <v>29</v>
      </c>
      <c r="CL29" s="32">
        <v>1E-3</v>
      </c>
      <c r="CM29" s="28" t="s">
        <v>29</v>
      </c>
      <c r="CN29" s="32">
        <v>1E-3</v>
      </c>
      <c r="CO29" s="28" t="s">
        <v>29</v>
      </c>
      <c r="CP29" s="32">
        <v>1E-3</v>
      </c>
      <c r="CQ29" s="28" t="s">
        <v>99</v>
      </c>
      <c r="CR29" s="40">
        <v>2.0000000000000001E-4</v>
      </c>
      <c r="CS29" s="28" t="s">
        <v>99</v>
      </c>
      <c r="CT29" s="40">
        <v>2.0000000000000001E-4</v>
      </c>
      <c r="CU29" s="28" t="s">
        <v>99</v>
      </c>
      <c r="CV29" s="40">
        <v>2.0000000000000001E-4</v>
      </c>
      <c r="CW29" s="28" t="s">
        <v>99</v>
      </c>
      <c r="CX29" s="40">
        <v>2.0000000000000001E-4</v>
      </c>
      <c r="CY29" s="28" t="s">
        <v>99</v>
      </c>
      <c r="CZ29" s="40">
        <v>2.0000000000000001E-4</v>
      </c>
      <c r="DA29" s="28" t="s">
        <v>99</v>
      </c>
      <c r="DB29" s="40">
        <v>2.0000000000000001E-4</v>
      </c>
      <c r="DC29" s="28" t="s">
        <v>99</v>
      </c>
      <c r="DD29" s="40">
        <v>2.0000000000000001E-4</v>
      </c>
      <c r="DE29" s="28" t="s">
        <v>99</v>
      </c>
      <c r="DF29" s="40">
        <v>2.0000000000000001E-4</v>
      </c>
      <c r="DG29" s="28" t="s">
        <v>99</v>
      </c>
      <c r="DH29" s="40">
        <v>2.0000000000000001E-4</v>
      </c>
      <c r="DI29" s="28" t="s">
        <v>99</v>
      </c>
      <c r="DJ29" s="40">
        <v>2.0000000000000001E-4</v>
      </c>
      <c r="DK29" s="28" t="s">
        <v>99</v>
      </c>
      <c r="DL29" s="40">
        <v>2.0000000000000001E-4</v>
      </c>
      <c r="DM29" s="28" t="s">
        <v>99</v>
      </c>
      <c r="DN29" s="40">
        <v>2.0000000000000001E-4</v>
      </c>
      <c r="DO29" s="28" t="s">
        <v>99</v>
      </c>
      <c r="DP29" s="40">
        <v>2.0000000000000001E-4</v>
      </c>
      <c r="DQ29" s="28" t="s">
        <v>99</v>
      </c>
      <c r="DR29" s="40">
        <v>2.0000000000000001E-4</v>
      </c>
      <c r="DS29" s="28" t="s">
        <v>99</v>
      </c>
      <c r="DT29" s="40">
        <v>2.0000000000000001E-4</v>
      </c>
      <c r="DU29" s="28" t="s">
        <v>99</v>
      </c>
      <c r="DV29" s="40">
        <v>2.0000000000000001E-4</v>
      </c>
      <c r="DW29" s="28" t="s">
        <v>99</v>
      </c>
      <c r="DX29" s="40">
        <v>2.0000000000000001E-4</v>
      </c>
      <c r="DY29" s="28" t="s">
        <v>99</v>
      </c>
      <c r="DZ29" s="40">
        <v>2.0000000000000001E-4</v>
      </c>
      <c r="EA29" s="28" t="s">
        <v>99</v>
      </c>
      <c r="EB29" s="40">
        <v>2.0000000000000001E-4</v>
      </c>
      <c r="EC29" s="28" t="s">
        <v>99</v>
      </c>
      <c r="ED29" s="40">
        <v>2.0000000000000001E-4</v>
      </c>
      <c r="EE29" s="33"/>
      <c r="EF29" s="34">
        <f t="shared" si="0"/>
        <v>65</v>
      </c>
      <c r="EG29" s="29" t="str">
        <f t="shared" si="6"/>
        <v>&lt;</v>
      </c>
      <c r="EH29" s="32">
        <f t="shared" si="8"/>
        <v>1E-3</v>
      </c>
      <c r="EI29" s="34">
        <v>0</v>
      </c>
      <c r="EJ29" s="35" t="s">
        <v>79</v>
      </c>
      <c r="EM29" s="171">
        <f t="shared" si="4"/>
        <v>65</v>
      </c>
      <c r="EN29" s="171">
        <f t="shared" si="3"/>
        <v>0</v>
      </c>
      <c r="EO29" s="172">
        <f t="shared" si="5"/>
        <v>0</v>
      </c>
    </row>
    <row r="30" spans="2:145" ht="14.1" customHeight="1">
      <c r="B30" s="189"/>
      <c r="C30" s="183" t="s">
        <v>2</v>
      </c>
      <c r="D30" s="184"/>
      <c r="E30" s="28" t="s">
        <v>99</v>
      </c>
      <c r="F30" s="40">
        <v>2E-3</v>
      </c>
      <c r="G30" s="28" t="s">
        <v>99</v>
      </c>
      <c r="H30" s="40">
        <v>2E-3</v>
      </c>
      <c r="I30" s="28" t="s">
        <v>99</v>
      </c>
      <c r="J30" s="40">
        <v>2E-3</v>
      </c>
      <c r="K30" s="28" t="s">
        <v>99</v>
      </c>
      <c r="L30" s="40">
        <v>2E-3</v>
      </c>
      <c r="M30" s="28" t="s">
        <v>99</v>
      </c>
      <c r="N30" s="40">
        <v>2E-3</v>
      </c>
      <c r="O30" s="28" t="s">
        <v>99</v>
      </c>
      <c r="P30" s="40">
        <v>2E-3</v>
      </c>
      <c r="Q30" s="28" t="s">
        <v>99</v>
      </c>
      <c r="R30" s="40">
        <v>2E-3</v>
      </c>
      <c r="S30" s="28" t="s">
        <v>99</v>
      </c>
      <c r="T30" s="40">
        <v>2E-3</v>
      </c>
      <c r="U30" s="28" t="s">
        <v>99</v>
      </c>
      <c r="V30" s="40">
        <v>2E-3</v>
      </c>
      <c r="W30" s="28" t="s">
        <v>99</v>
      </c>
      <c r="X30" s="40">
        <v>2E-3</v>
      </c>
      <c r="Y30" s="28" t="s">
        <v>99</v>
      </c>
      <c r="Z30" s="40">
        <v>2E-3</v>
      </c>
      <c r="AA30" s="28" t="s">
        <v>99</v>
      </c>
      <c r="AB30" s="40">
        <v>2E-3</v>
      </c>
      <c r="AC30" s="28" t="s">
        <v>99</v>
      </c>
      <c r="AD30" s="40">
        <v>2E-3</v>
      </c>
      <c r="AE30" s="28" t="s">
        <v>99</v>
      </c>
      <c r="AF30" s="40">
        <v>2E-3</v>
      </c>
      <c r="AG30" s="28" t="s">
        <v>99</v>
      </c>
      <c r="AH30" s="40">
        <v>2E-3</v>
      </c>
      <c r="AI30" s="28" t="s">
        <v>99</v>
      </c>
      <c r="AJ30" s="40">
        <v>2E-3</v>
      </c>
      <c r="AK30" s="28" t="s">
        <v>99</v>
      </c>
      <c r="AL30" s="40">
        <v>2E-3</v>
      </c>
      <c r="AM30" s="28" t="s">
        <v>99</v>
      </c>
      <c r="AN30" s="40">
        <v>2E-3</v>
      </c>
      <c r="AO30" s="28" t="s">
        <v>99</v>
      </c>
      <c r="AP30" s="40">
        <v>2E-3</v>
      </c>
      <c r="AQ30" s="28" t="s">
        <v>99</v>
      </c>
      <c r="AR30" s="40">
        <v>2E-3</v>
      </c>
      <c r="AS30" s="28" t="s">
        <v>99</v>
      </c>
      <c r="AT30" s="40">
        <v>2E-3</v>
      </c>
      <c r="AU30" s="28" t="s">
        <v>99</v>
      </c>
      <c r="AV30" s="40">
        <v>2E-3</v>
      </c>
      <c r="AW30" s="28" t="s">
        <v>99</v>
      </c>
      <c r="AX30" s="40">
        <v>2E-3</v>
      </c>
      <c r="AY30" s="28" t="s">
        <v>99</v>
      </c>
      <c r="AZ30" s="40">
        <v>2E-3</v>
      </c>
      <c r="BA30" s="28" t="s">
        <v>99</v>
      </c>
      <c r="BB30" s="40">
        <v>2E-3</v>
      </c>
      <c r="BC30" s="28" t="s">
        <v>99</v>
      </c>
      <c r="BD30" s="40">
        <v>2E-3</v>
      </c>
      <c r="BE30" s="28" t="s">
        <v>99</v>
      </c>
      <c r="BF30" s="40">
        <v>2E-3</v>
      </c>
      <c r="BG30" s="28" t="s">
        <v>99</v>
      </c>
      <c r="BH30" s="40">
        <v>2E-3</v>
      </c>
      <c r="BI30" s="28" t="s">
        <v>99</v>
      </c>
      <c r="BJ30" s="40">
        <v>2E-3</v>
      </c>
      <c r="BK30" s="28" t="s">
        <v>99</v>
      </c>
      <c r="BL30" s="40">
        <v>2E-3</v>
      </c>
      <c r="BM30" s="28" t="s">
        <v>29</v>
      </c>
      <c r="BN30" s="32">
        <v>2E-3</v>
      </c>
      <c r="BO30" s="28" t="s">
        <v>29</v>
      </c>
      <c r="BP30" s="32">
        <v>2E-3</v>
      </c>
      <c r="BQ30" s="28" t="s">
        <v>29</v>
      </c>
      <c r="BR30" s="32">
        <v>2E-3</v>
      </c>
      <c r="BS30" s="28" t="s">
        <v>29</v>
      </c>
      <c r="BT30" s="32">
        <v>2E-3</v>
      </c>
      <c r="BU30" s="28" t="s">
        <v>29</v>
      </c>
      <c r="BV30" s="32">
        <v>2E-3</v>
      </c>
      <c r="BW30" s="28" t="s">
        <v>99</v>
      </c>
      <c r="BX30" s="40">
        <v>2E-3</v>
      </c>
      <c r="BY30" s="28" t="s">
        <v>99</v>
      </c>
      <c r="BZ30" s="40">
        <v>2E-3</v>
      </c>
      <c r="CA30" s="28" t="s">
        <v>99</v>
      </c>
      <c r="CB30" s="40">
        <v>2E-3</v>
      </c>
      <c r="CC30" s="28" t="s">
        <v>99</v>
      </c>
      <c r="CD30" s="40">
        <v>2E-3</v>
      </c>
      <c r="CE30" s="28" t="s">
        <v>99</v>
      </c>
      <c r="CF30" s="40">
        <v>2E-3</v>
      </c>
      <c r="CG30" s="28" t="s">
        <v>99</v>
      </c>
      <c r="CH30" s="40">
        <v>2E-3</v>
      </c>
      <c r="CI30" s="28" t="s">
        <v>99</v>
      </c>
      <c r="CJ30" s="40">
        <v>2E-3</v>
      </c>
      <c r="CK30" s="28" t="s">
        <v>29</v>
      </c>
      <c r="CL30" s="32">
        <v>2E-3</v>
      </c>
      <c r="CM30" s="28" t="s">
        <v>29</v>
      </c>
      <c r="CN30" s="32">
        <v>2E-3</v>
      </c>
      <c r="CO30" s="28" t="s">
        <v>29</v>
      </c>
      <c r="CP30" s="32">
        <v>2E-3</v>
      </c>
      <c r="CQ30" s="28" t="s">
        <v>99</v>
      </c>
      <c r="CR30" s="40">
        <v>2E-3</v>
      </c>
      <c r="CS30" s="28" t="s">
        <v>99</v>
      </c>
      <c r="CT30" s="40">
        <v>2E-3</v>
      </c>
      <c r="CU30" s="28" t="s">
        <v>99</v>
      </c>
      <c r="CV30" s="40">
        <v>2E-3</v>
      </c>
      <c r="CW30" s="28" t="s">
        <v>99</v>
      </c>
      <c r="CX30" s="40">
        <v>2E-3</v>
      </c>
      <c r="CY30" s="28" t="s">
        <v>99</v>
      </c>
      <c r="CZ30" s="40">
        <v>2E-3</v>
      </c>
      <c r="DA30" s="28" t="s">
        <v>99</v>
      </c>
      <c r="DB30" s="40">
        <v>2E-3</v>
      </c>
      <c r="DC30" s="28" t="s">
        <v>99</v>
      </c>
      <c r="DD30" s="40">
        <v>2E-3</v>
      </c>
      <c r="DE30" s="28" t="s">
        <v>99</v>
      </c>
      <c r="DF30" s="40">
        <v>2E-3</v>
      </c>
      <c r="DG30" s="28" t="s">
        <v>99</v>
      </c>
      <c r="DH30" s="40">
        <v>2E-3</v>
      </c>
      <c r="DI30" s="28" t="s">
        <v>99</v>
      </c>
      <c r="DJ30" s="40">
        <v>2E-3</v>
      </c>
      <c r="DK30" s="28" t="s">
        <v>99</v>
      </c>
      <c r="DL30" s="40">
        <v>2E-3</v>
      </c>
      <c r="DM30" s="28" t="s">
        <v>99</v>
      </c>
      <c r="DN30" s="40">
        <v>2E-3</v>
      </c>
      <c r="DO30" s="28" t="s">
        <v>99</v>
      </c>
      <c r="DP30" s="40">
        <v>2E-3</v>
      </c>
      <c r="DQ30" s="28" t="s">
        <v>99</v>
      </c>
      <c r="DR30" s="40">
        <v>2E-3</v>
      </c>
      <c r="DS30" s="28" t="s">
        <v>99</v>
      </c>
      <c r="DT30" s="40">
        <v>2E-3</v>
      </c>
      <c r="DU30" s="28" t="s">
        <v>99</v>
      </c>
      <c r="DV30" s="40">
        <v>2E-3</v>
      </c>
      <c r="DW30" s="28" t="s">
        <v>99</v>
      </c>
      <c r="DX30" s="40">
        <v>2E-3</v>
      </c>
      <c r="DY30" s="28" t="s">
        <v>99</v>
      </c>
      <c r="DZ30" s="40">
        <v>2E-3</v>
      </c>
      <c r="EA30" s="28" t="s">
        <v>99</v>
      </c>
      <c r="EB30" s="40">
        <v>2E-3</v>
      </c>
      <c r="EC30" s="28" t="s">
        <v>99</v>
      </c>
      <c r="ED30" s="40">
        <v>2E-3</v>
      </c>
      <c r="EE30" s="33"/>
      <c r="EF30" s="34">
        <f t="shared" si="0"/>
        <v>65</v>
      </c>
      <c r="EG30" s="29" t="str">
        <f t="shared" si="6"/>
        <v>&lt;</v>
      </c>
      <c r="EH30" s="32">
        <f t="shared" si="8"/>
        <v>2E-3</v>
      </c>
      <c r="EI30" s="34">
        <v>0</v>
      </c>
      <c r="EJ30" s="35" t="s">
        <v>79</v>
      </c>
      <c r="EM30" s="171">
        <f t="shared" si="4"/>
        <v>65</v>
      </c>
      <c r="EN30" s="171">
        <f t="shared" si="3"/>
        <v>0</v>
      </c>
      <c r="EO30" s="172">
        <f t="shared" si="5"/>
        <v>0</v>
      </c>
    </row>
    <row r="31" spans="2:145" ht="14.1" customHeight="1">
      <c r="B31" s="189"/>
      <c r="C31" s="193" t="s">
        <v>146</v>
      </c>
      <c r="D31" s="184"/>
      <c r="E31" s="39"/>
      <c r="F31" s="40">
        <v>2.2000000000000002</v>
      </c>
      <c r="G31" s="39"/>
      <c r="H31" s="52">
        <v>6</v>
      </c>
      <c r="I31" s="39"/>
      <c r="J31" s="40">
        <v>0.41</v>
      </c>
      <c r="K31" s="39"/>
      <c r="L31" s="40">
        <v>0.16</v>
      </c>
      <c r="M31" s="39"/>
      <c r="N31" s="40">
        <v>1.2E-2</v>
      </c>
      <c r="O31" s="39" t="s">
        <v>99</v>
      </c>
      <c r="P31" s="40">
        <v>1.2E-2</v>
      </c>
      <c r="Q31" s="39"/>
      <c r="R31" s="40">
        <v>4.0999999999999996</v>
      </c>
      <c r="S31" s="55"/>
      <c r="T31" s="56">
        <v>14</v>
      </c>
      <c r="U31" s="39"/>
      <c r="V31" s="40">
        <v>7.2</v>
      </c>
      <c r="W31" s="39"/>
      <c r="X31" s="40">
        <v>7.9</v>
      </c>
      <c r="Y31" s="39"/>
      <c r="Z31" s="40">
        <v>1.9</v>
      </c>
      <c r="AA31" s="39"/>
      <c r="AB31" s="40">
        <v>4.5</v>
      </c>
      <c r="AC31" s="39"/>
      <c r="AD31" s="40">
        <v>6.3</v>
      </c>
      <c r="AE31" s="39" t="s">
        <v>99</v>
      </c>
      <c r="AF31" s="40">
        <v>1.2E-2</v>
      </c>
      <c r="AG31" s="39"/>
      <c r="AH31" s="40">
        <v>4.8</v>
      </c>
      <c r="AI31" s="39"/>
      <c r="AJ31" s="40">
        <v>6.2</v>
      </c>
      <c r="AK31" s="39"/>
      <c r="AL31" s="40">
        <v>1.7999999999999999E-2</v>
      </c>
      <c r="AM31" s="39" t="s">
        <v>99</v>
      </c>
      <c r="AN31" s="40">
        <v>1.2E-2</v>
      </c>
      <c r="AO31" s="39" t="s">
        <v>99</v>
      </c>
      <c r="AP31" s="40">
        <v>1.2E-2</v>
      </c>
      <c r="AQ31" s="39"/>
      <c r="AR31" s="40">
        <v>3.3</v>
      </c>
      <c r="AS31" s="57"/>
      <c r="AT31" s="56">
        <v>11</v>
      </c>
      <c r="AU31" s="39"/>
      <c r="AV31" s="40">
        <v>5.7</v>
      </c>
      <c r="AW31" s="39"/>
      <c r="AX31" s="40">
        <v>1.7999999999999999E-2</v>
      </c>
      <c r="AY31" s="39"/>
      <c r="AZ31" s="40">
        <v>2.3E-2</v>
      </c>
      <c r="BA31" s="39" t="s">
        <v>99</v>
      </c>
      <c r="BB31" s="40">
        <v>1.2E-2</v>
      </c>
      <c r="BC31" s="39"/>
      <c r="BD31" s="50">
        <v>7.0000000000000007E-2</v>
      </c>
      <c r="BE31" s="39" t="s">
        <v>99</v>
      </c>
      <c r="BF31" s="40">
        <v>1.2E-2</v>
      </c>
      <c r="BG31" s="39" t="s">
        <v>99</v>
      </c>
      <c r="BH31" s="40">
        <v>1.2E-2</v>
      </c>
      <c r="BI31" s="39" t="s">
        <v>99</v>
      </c>
      <c r="BJ31" s="40">
        <v>1.2E-2</v>
      </c>
      <c r="BK31" s="39" t="s">
        <v>99</v>
      </c>
      <c r="BL31" s="40">
        <v>1.2E-2</v>
      </c>
      <c r="BM31" s="39"/>
      <c r="BN31" s="157">
        <v>2</v>
      </c>
      <c r="BO31" s="39"/>
      <c r="BP31" s="45">
        <v>3.1</v>
      </c>
      <c r="BQ31" s="39"/>
      <c r="BR31" s="45">
        <v>2.1</v>
      </c>
      <c r="BS31" s="39"/>
      <c r="BT31" s="45">
        <v>3.7</v>
      </c>
      <c r="BU31" s="28"/>
      <c r="BV31" s="45">
        <v>2.4</v>
      </c>
      <c r="BW31" s="39"/>
      <c r="BX31" s="40">
        <v>0.26</v>
      </c>
      <c r="BY31" s="39"/>
      <c r="BZ31" s="40">
        <v>6.9</v>
      </c>
      <c r="CA31" s="39"/>
      <c r="CB31" s="40">
        <v>7.3</v>
      </c>
      <c r="CC31" s="39"/>
      <c r="CD31" s="40">
        <v>1.3</v>
      </c>
      <c r="CE31" s="39"/>
      <c r="CF31" s="48">
        <v>3</v>
      </c>
      <c r="CG31" s="39"/>
      <c r="CH31" s="48">
        <v>6</v>
      </c>
      <c r="CI31" s="39"/>
      <c r="CJ31" s="40">
        <v>7.6999999999999999E-2</v>
      </c>
      <c r="CK31" s="28" t="s">
        <v>29</v>
      </c>
      <c r="CL31" s="40">
        <v>0.1</v>
      </c>
      <c r="CM31" s="28"/>
      <c r="CN31" s="40">
        <v>3.4</v>
      </c>
      <c r="CO31" s="28"/>
      <c r="CP31" s="40">
        <v>4.2</v>
      </c>
      <c r="CQ31" s="39"/>
      <c r="CR31" s="40">
        <v>7.5</v>
      </c>
      <c r="CS31" s="39"/>
      <c r="CT31" s="40">
        <v>5.6</v>
      </c>
      <c r="CU31" s="39"/>
      <c r="CV31" s="40">
        <v>3.1</v>
      </c>
      <c r="CW31" s="39"/>
      <c r="CX31" s="40">
        <v>2.7</v>
      </c>
      <c r="CY31" s="39"/>
      <c r="CZ31" s="40">
        <v>6.3</v>
      </c>
      <c r="DA31" s="39"/>
      <c r="DB31" s="40">
        <v>1.5</v>
      </c>
      <c r="DC31" s="39"/>
      <c r="DD31" s="40">
        <v>3.4</v>
      </c>
      <c r="DE31" s="39"/>
      <c r="DF31" s="40">
        <v>5.9</v>
      </c>
      <c r="DG31" s="39"/>
      <c r="DH31" s="40">
        <v>0.39</v>
      </c>
      <c r="DI31" s="39"/>
      <c r="DJ31" s="48">
        <v>5</v>
      </c>
      <c r="DK31" s="39"/>
      <c r="DL31" s="40">
        <v>5.7</v>
      </c>
      <c r="DM31" s="39"/>
      <c r="DN31" s="48">
        <v>2</v>
      </c>
      <c r="DO31" s="39"/>
      <c r="DP31" s="47">
        <v>0.74</v>
      </c>
      <c r="DQ31" s="39" t="s">
        <v>99</v>
      </c>
      <c r="DR31" s="40">
        <v>1.2E-2</v>
      </c>
      <c r="DS31" s="39"/>
      <c r="DT31" s="40">
        <v>7.8</v>
      </c>
      <c r="DU31" s="39"/>
      <c r="DV31" s="40">
        <v>5.5</v>
      </c>
      <c r="DW31" s="39"/>
      <c r="DX31" s="40">
        <v>6.5</v>
      </c>
      <c r="DY31" s="39"/>
      <c r="DZ31" s="40">
        <v>8.1</v>
      </c>
      <c r="EA31" s="39"/>
      <c r="EB31" s="40">
        <v>1.5</v>
      </c>
      <c r="EC31" s="39"/>
      <c r="ED31" s="45">
        <v>0.85</v>
      </c>
      <c r="EE31" s="41"/>
      <c r="EF31" s="34">
        <f t="shared" si="0"/>
        <v>65</v>
      </c>
      <c r="EG31" s="29" t="str">
        <f t="shared" si="6"/>
        <v/>
      </c>
      <c r="EH31" s="32">
        <f t="shared" si="8"/>
        <v>14</v>
      </c>
      <c r="EI31" s="34">
        <v>2</v>
      </c>
      <c r="EJ31" s="35" t="s">
        <v>88</v>
      </c>
      <c r="EM31" s="171">
        <f t="shared" si="4"/>
        <v>11</v>
      </c>
      <c r="EN31" s="171">
        <f t="shared" si="3"/>
        <v>54</v>
      </c>
      <c r="EO31" s="172">
        <f t="shared" si="5"/>
        <v>0.83076923076923082</v>
      </c>
    </row>
    <row r="32" spans="2:145" ht="14.1" customHeight="1">
      <c r="B32" s="189"/>
      <c r="C32" s="36"/>
      <c r="D32" s="31" t="s">
        <v>53</v>
      </c>
      <c r="E32" s="39"/>
      <c r="F32" s="40">
        <v>2.2000000000000002</v>
      </c>
      <c r="G32" s="39"/>
      <c r="H32" s="52">
        <v>6</v>
      </c>
      <c r="I32" s="39"/>
      <c r="J32" s="40">
        <v>0.41</v>
      </c>
      <c r="K32" s="39"/>
      <c r="L32" s="40">
        <v>0.15</v>
      </c>
      <c r="M32" s="39" t="s">
        <v>99</v>
      </c>
      <c r="N32" s="40">
        <v>0.01</v>
      </c>
      <c r="O32" s="39" t="s">
        <v>99</v>
      </c>
      <c r="P32" s="40">
        <v>0.01</v>
      </c>
      <c r="Q32" s="39"/>
      <c r="R32" s="40">
        <v>4.0999999999999996</v>
      </c>
      <c r="S32" s="39"/>
      <c r="T32" s="40">
        <v>14</v>
      </c>
      <c r="U32" s="39"/>
      <c r="V32" s="40">
        <v>7.2</v>
      </c>
      <c r="W32" s="39"/>
      <c r="X32" s="40">
        <v>7.9</v>
      </c>
      <c r="Y32" s="39"/>
      <c r="Z32" s="40">
        <v>1.9</v>
      </c>
      <c r="AA32" s="39"/>
      <c r="AB32" s="40">
        <v>4.5</v>
      </c>
      <c r="AC32" s="39"/>
      <c r="AD32" s="40">
        <v>6.3</v>
      </c>
      <c r="AE32" s="39" t="s">
        <v>99</v>
      </c>
      <c r="AF32" s="40">
        <v>0.01</v>
      </c>
      <c r="AG32" s="39"/>
      <c r="AH32" s="40">
        <v>4.8</v>
      </c>
      <c r="AI32" s="39"/>
      <c r="AJ32" s="40">
        <v>6.2</v>
      </c>
      <c r="AK32" s="39" t="s">
        <v>99</v>
      </c>
      <c r="AL32" s="40">
        <v>0.01</v>
      </c>
      <c r="AM32" s="39" t="s">
        <v>99</v>
      </c>
      <c r="AN32" s="40">
        <v>0.01</v>
      </c>
      <c r="AO32" s="39" t="s">
        <v>99</v>
      </c>
      <c r="AP32" s="40">
        <v>0.01</v>
      </c>
      <c r="AQ32" s="39"/>
      <c r="AR32" s="40">
        <v>3.3</v>
      </c>
      <c r="AS32" s="39"/>
      <c r="AT32" s="40">
        <v>11</v>
      </c>
      <c r="AU32" s="39"/>
      <c r="AV32" s="40">
        <v>5.7</v>
      </c>
      <c r="AW32" s="39" t="s">
        <v>99</v>
      </c>
      <c r="AX32" s="40">
        <v>0.01</v>
      </c>
      <c r="AY32" s="39"/>
      <c r="AZ32" s="40">
        <v>0.02</v>
      </c>
      <c r="BA32" s="39" t="s">
        <v>99</v>
      </c>
      <c r="BB32" s="40">
        <v>0.01</v>
      </c>
      <c r="BC32" s="39"/>
      <c r="BD32" s="40">
        <v>0.05</v>
      </c>
      <c r="BE32" s="39" t="s">
        <v>99</v>
      </c>
      <c r="BF32" s="40">
        <v>0.01</v>
      </c>
      <c r="BG32" s="39" t="s">
        <v>99</v>
      </c>
      <c r="BH32" s="40">
        <v>0.01</v>
      </c>
      <c r="BI32" s="39" t="s">
        <v>99</v>
      </c>
      <c r="BJ32" s="40">
        <v>0.01</v>
      </c>
      <c r="BK32" s="39" t="s">
        <v>99</v>
      </c>
      <c r="BL32" s="40">
        <v>0.01</v>
      </c>
      <c r="BM32" s="28"/>
      <c r="BN32" s="11" t="s">
        <v>1</v>
      </c>
      <c r="BO32" s="28"/>
      <c r="BP32" s="11" t="s">
        <v>1</v>
      </c>
      <c r="BQ32" s="28"/>
      <c r="BR32" s="11" t="s">
        <v>1</v>
      </c>
      <c r="BS32" s="28"/>
      <c r="BT32" s="11" t="s">
        <v>1</v>
      </c>
      <c r="BU32" s="28"/>
      <c r="BV32" s="11" t="s">
        <v>1</v>
      </c>
      <c r="BW32" s="39"/>
      <c r="BX32" s="40">
        <v>0.26</v>
      </c>
      <c r="BY32" s="39"/>
      <c r="BZ32" s="40">
        <v>6.9</v>
      </c>
      <c r="CA32" s="39"/>
      <c r="CB32" s="40">
        <v>7.3</v>
      </c>
      <c r="CC32" s="39"/>
      <c r="CD32" s="40">
        <v>1.3</v>
      </c>
      <c r="CE32" s="39"/>
      <c r="CF32" s="48">
        <v>3</v>
      </c>
      <c r="CG32" s="39"/>
      <c r="CH32" s="48">
        <v>6</v>
      </c>
      <c r="CI32" s="39"/>
      <c r="CJ32" s="40">
        <v>7.0000000000000007E-2</v>
      </c>
      <c r="CK32" s="28"/>
      <c r="CL32" s="11" t="s">
        <v>1</v>
      </c>
      <c r="CM32" s="28"/>
      <c r="CN32" s="11" t="s">
        <v>1</v>
      </c>
      <c r="CO32" s="28"/>
      <c r="CP32" s="11" t="s">
        <v>1</v>
      </c>
      <c r="CQ32" s="39"/>
      <c r="CR32" s="40">
        <v>7.5</v>
      </c>
      <c r="CS32" s="39"/>
      <c r="CT32" s="40">
        <v>5.6</v>
      </c>
      <c r="CU32" s="39"/>
      <c r="CV32" s="40">
        <v>3.1</v>
      </c>
      <c r="CW32" s="39"/>
      <c r="CX32" s="40">
        <v>2.7</v>
      </c>
      <c r="CY32" s="39"/>
      <c r="CZ32" s="40">
        <v>6.3</v>
      </c>
      <c r="DA32" s="39"/>
      <c r="DB32" s="40">
        <v>1.4</v>
      </c>
      <c r="DC32" s="39"/>
      <c r="DD32" s="40">
        <v>3.4</v>
      </c>
      <c r="DE32" s="39"/>
      <c r="DF32" s="40">
        <v>5.9</v>
      </c>
      <c r="DG32" s="39"/>
      <c r="DH32" s="40">
        <v>0.39</v>
      </c>
      <c r="DI32" s="39"/>
      <c r="DJ32" s="48">
        <v>5</v>
      </c>
      <c r="DK32" s="39"/>
      <c r="DL32" s="40">
        <v>5.7</v>
      </c>
      <c r="DM32" s="39"/>
      <c r="DN32" s="48">
        <v>2</v>
      </c>
      <c r="DO32" s="39"/>
      <c r="DP32" s="47">
        <v>0.73</v>
      </c>
      <c r="DQ32" s="39" t="s">
        <v>99</v>
      </c>
      <c r="DR32" s="40">
        <v>0.01</v>
      </c>
      <c r="DS32" s="39"/>
      <c r="DT32" s="40">
        <v>7.8</v>
      </c>
      <c r="DU32" s="39"/>
      <c r="DV32" s="40">
        <v>5.5</v>
      </c>
      <c r="DW32" s="39"/>
      <c r="DX32" s="40">
        <v>6.5</v>
      </c>
      <c r="DY32" s="39"/>
      <c r="DZ32" s="40">
        <v>8.1</v>
      </c>
      <c r="EA32" s="39"/>
      <c r="EB32" s="40">
        <v>1.5</v>
      </c>
      <c r="EC32" s="39"/>
      <c r="ED32" s="45">
        <v>0.85</v>
      </c>
      <c r="EE32" s="41"/>
      <c r="EF32" s="34">
        <f t="shared" si="0"/>
        <v>57</v>
      </c>
      <c r="EG32" s="29" t="str">
        <f t="shared" si="6"/>
        <v/>
      </c>
      <c r="EH32" s="32">
        <f t="shared" si="8"/>
        <v>14</v>
      </c>
      <c r="EI32" s="34" t="s">
        <v>100</v>
      </c>
      <c r="EJ32" s="35" t="s">
        <v>89</v>
      </c>
      <c r="EM32" s="171">
        <f t="shared" si="4"/>
        <v>13</v>
      </c>
      <c r="EN32" s="171">
        <f t="shared" si="3"/>
        <v>44</v>
      </c>
      <c r="EO32" s="172">
        <f t="shared" si="5"/>
        <v>0.77192982456140347</v>
      </c>
    </row>
    <row r="33" spans="2:145" ht="14.1" customHeight="1">
      <c r="B33" s="189"/>
      <c r="C33" s="38"/>
      <c r="D33" s="31" t="s">
        <v>54</v>
      </c>
      <c r="E33" s="39"/>
      <c r="F33" s="40">
        <v>3.0000000000000001E-3</v>
      </c>
      <c r="G33" s="39" t="s">
        <v>99</v>
      </c>
      <c r="H33" s="40">
        <v>2E-3</v>
      </c>
      <c r="I33" s="39" t="s">
        <v>99</v>
      </c>
      <c r="J33" s="40">
        <v>2E-3</v>
      </c>
      <c r="K33" s="39"/>
      <c r="L33" s="40">
        <v>1.4E-2</v>
      </c>
      <c r="M33" s="39"/>
      <c r="N33" s="40">
        <v>2E-3</v>
      </c>
      <c r="O33" s="39" t="s">
        <v>99</v>
      </c>
      <c r="P33" s="40">
        <v>2E-3</v>
      </c>
      <c r="Q33" s="39" t="s">
        <v>99</v>
      </c>
      <c r="R33" s="40">
        <v>2E-3</v>
      </c>
      <c r="S33" s="39" t="s">
        <v>99</v>
      </c>
      <c r="T33" s="40">
        <v>2E-3</v>
      </c>
      <c r="U33" s="39" t="s">
        <v>99</v>
      </c>
      <c r="V33" s="40">
        <v>2E-3</v>
      </c>
      <c r="W33" s="39" t="s">
        <v>99</v>
      </c>
      <c r="X33" s="40">
        <v>2E-3</v>
      </c>
      <c r="Y33" s="39" t="s">
        <v>99</v>
      </c>
      <c r="Z33" s="40">
        <v>2E-3</v>
      </c>
      <c r="AA33" s="39" t="s">
        <v>99</v>
      </c>
      <c r="AB33" s="40">
        <v>2E-3</v>
      </c>
      <c r="AC33" s="39" t="s">
        <v>99</v>
      </c>
      <c r="AD33" s="40">
        <v>2E-3</v>
      </c>
      <c r="AE33" s="39" t="s">
        <v>99</v>
      </c>
      <c r="AF33" s="40">
        <v>2E-3</v>
      </c>
      <c r="AG33" s="39" t="s">
        <v>99</v>
      </c>
      <c r="AH33" s="40">
        <v>2E-3</v>
      </c>
      <c r="AI33" s="39" t="s">
        <v>99</v>
      </c>
      <c r="AJ33" s="40">
        <v>2E-3</v>
      </c>
      <c r="AK33" s="39"/>
      <c r="AL33" s="40">
        <v>8.0000000000000002E-3</v>
      </c>
      <c r="AM33" s="39" t="s">
        <v>99</v>
      </c>
      <c r="AN33" s="40">
        <v>2E-3</v>
      </c>
      <c r="AO33" s="39" t="s">
        <v>99</v>
      </c>
      <c r="AP33" s="40">
        <v>2E-3</v>
      </c>
      <c r="AQ33" s="39" t="s">
        <v>99</v>
      </c>
      <c r="AR33" s="40">
        <v>2E-3</v>
      </c>
      <c r="AS33" s="39" t="s">
        <v>99</v>
      </c>
      <c r="AT33" s="40">
        <v>2E-3</v>
      </c>
      <c r="AU33" s="39" t="s">
        <v>99</v>
      </c>
      <c r="AV33" s="40">
        <v>2E-3</v>
      </c>
      <c r="AW33" s="39"/>
      <c r="AX33" s="40">
        <v>8.0000000000000002E-3</v>
      </c>
      <c r="AY33" s="39"/>
      <c r="AZ33" s="40">
        <v>3.0000000000000001E-3</v>
      </c>
      <c r="BA33" s="39" t="s">
        <v>99</v>
      </c>
      <c r="BB33" s="40">
        <v>2E-3</v>
      </c>
      <c r="BC33" s="39"/>
      <c r="BD33" s="50">
        <v>0.02</v>
      </c>
      <c r="BE33" s="39" t="s">
        <v>99</v>
      </c>
      <c r="BF33" s="40">
        <v>2E-3</v>
      </c>
      <c r="BG33" s="39" t="s">
        <v>99</v>
      </c>
      <c r="BH33" s="40">
        <v>2E-3</v>
      </c>
      <c r="BI33" s="39" t="s">
        <v>99</v>
      </c>
      <c r="BJ33" s="40">
        <v>2E-3</v>
      </c>
      <c r="BK33" s="39" t="s">
        <v>99</v>
      </c>
      <c r="BL33" s="40">
        <v>2E-3</v>
      </c>
      <c r="BM33" s="28"/>
      <c r="BN33" s="11" t="s">
        <v>1</v>
      </c>
      <c r="BO33" s="28"/>
      <c r="BP33" s="11" t="s">
        <v>1</v>
      </c>
      <c r="BQ33" s="28"/>
      <c r="BR33" s="11" t="s">
        <v>1</v>
      </c>
      <c r="BS33" s="28"/>
      <c r="BT33" s="11" t="s">
        <v>1</v>
      </c>
      <c r="BU33" s="28"/>
      <c r="BV33" s="11" t="s">
        <v>1</v>
      </c>
      <c r="BW33" s="39" t="s">
        <v>99</v>
      </c>
      <c r="BX33" s="40">
        <v>2E-3</v>
      </c>
      <c r="BY33" s="39" t="s">
        <v>99</v>
      </c>
      <c r="BZ33" s="40">
        <v>2E-3</v>
      </c>
      <c r="CA33" s="39" t="s">
        <v>99</v>
      </c>
      <c r="CB33" s="40">
        <v>2E-3</v>
      </c>
      <c r="CC33" s="39" t="s">
        <v>99</v>
      </c>
      <c r="CD33" s="40">
        <v>2E-3</v>
      </c>
      <c r="CE33" s="39" t="s">
        <v>99</v>
      </c>
      <c r="CF33" s="40">
        <v>2E-3</v>
      </c>
      <c r="CG33" s="39" t="s">
        <v>99</v>
      </c>
      <c r="CH33" s="40">
        <v>2E-3</v>
      </c>
      <c r="CI33" s="39"/>
      <c r="CJ33" s="40">
        <v>7.0000000000000001E-3</v>
      </c>
      <c r="CK33" s="28"/>
      <c r="CL33" s="11" t="s">
        <v>1</v>
      </c>
      <c r="CM33" s="28"/>
      <c r="CN33" s="11" t="s">
        <v>1</v>
      </c>
      <c r="CO33" s="28"/>
      <c r="CP33" s="11" t="s">
        <v>1</v>
      </c>
      <c r="CQ33" s="39" t="s">
        <v>99</v>
      </c>
      <c r="CR33" s="40">
        <v>2E-3</v>
      </c>
      <c r="CS33" s="39" t="s">
        <v>99</v>
      </c>
      <c r="CT33" s="40">
        <v>2E-3</v>
      </c>
      <c r="CU33" s="39" t="s">
        <v>99</v>
      </c>
      <c r="CV33" s="40">
        <v>2E-3</v>
      </c>
      <c r="CW33" s="39" t="s">
        <v>99</v>
      </c>
      <c r="CX33" s="40">
        <v>2E-3</v>
      </c>
      <c r="CY33" s="39" t="s">
        <v>99</v>
      </c>
      <c r="CZ33" s="40">
        <v>2E-3</v>
      </c>
      <c r="DA33" s="39"/>
      <c r="DB33" s="50">
        <v>0.03</v>
      </c>
      <c r="DC33" s="39" t="s">
        <v>99</v>
      </c>
      <c r="DD33" s="40">
        <v>2E-3</v>
      </c>
      <c r="DE33" s="39" t="s">
        <v>99</v>
      </c>
      <c r="DF33" s="40">
        <v>2E-3</v>
      </c>
      <c r="DG33" s="39" t="s">
        <v>99</v>
      </c>
      <c r="DH33" s="40">
        <v>2E-3</v>
      </c>
      <c r="DI33" s="39" t="s">
        <v>99</v>
      </c>
      <c r="DJ33" s="40">
        <v>2E-3</v>
      </c>
      <c r="DK33" s="39" t="s">
        <v>99</v>
      </c>
      <c r="DL33" s="40">
        <v>2E-3</v>
      </c>
      <c r="DM33" s="39" t="s">
        <v>99</v>
      </c>
      <c r="DN33" s="40">
        <v>2E-3</v>
      </c>
      <c r="DO33" s="39"/>
      <c r="DP33" s="47">
        <v>1.6E-2</v>
      </c>
      <c r="DQ33" s="39" t="s">
        <v>99</v>
      </c>
      <c r="DR33" s="40">
        <v>2E-3</v>
      </c>
      <c r="DS33" s="39" t="s">
        <v>99</v>
      </c>
      <c r="DT33" s="40">
        <v>2E-3</v>
      </c>
      <c r="DU33" s="39" t="s">
        <v>99</v>
      </c>
      <c r="DV33" s="40">
        <v>2E-3</v>
      </c>
      <c r="DW33" s="39" t="s">
        <v>99</v>
      </c>
      <c r="DX33" s="40">
        <v>2E-3</v>
      </c>
      <c r="DY33" s="39" t="s">
        <v>99</v>
      </c>
      <c r="DZ33" s="40">
        <v>2E-3</v>
      </c>
      <c r="EA33" s="39" t="s">
        <v>99</v>
      </c>
      <c r="EB33" s="40">
        <v>2E-3</v>
      </c>
      <c r="EC33" s="39" t="s">
        <v>99</v>
      </c>
      <c r="ED33" s="40">
        <v>2E-3</v>
      </c>
      <c r="EE33" s="41"/>
      <c r="EF33" s="34">
        <f t="shared" si="0"/>
        <v>57</v>
      </c>
      <c r="EG33" s="29" t="str">
        <f t="shared" si="6"/>
        <v/>
      </c>
      <c r="EH33" s="50">
        <f t="shared" si="8"/>
        <v>0.03</v>
      </c>
      <c r="EI33" s="34" t="s">
        <v>100</v>
      </c>
      <c r="EJ33" s="35" t="s">
        <v>89</v>
      </c>
      <c r="EM33" s="171">
        <f t="shared" si="4"/>
        <v>47</v>
      </c>
      <c r="EN33" s="171">
        <f t="shared" si="3"/>
        <v>10</v>
      </c>
      <c r="EO33" s="172">
        <f t="shared" si="5"/>
        <v>0.17543859649122806</v>
      </c>
    </row>
    <row r="34" spans="2:145" ht="14.1" customHeight="1">
      <c r="B34" s="189"/>
      <c r="C34" s="191" t="s">
        <v>9</v>
      </c>
      <c r="D34" s="184"/>
      <c r="E34" s="28"/>
      <c r="F34" s="40">
        <v>0.02</v>
      </c>
      <c r="G34" s="28"/>
      <c r="H34" s="46">
        <v>0.02</v>
      </c>
      <c r="I34" s="28"/>
      <c r="J34" s="32">
        <v>0.05</v>
      </c>
      <c r="K34" s="28"/>
      <c r="L34" s="32">
        <v>0.04</v>
      </c>
      <c r="M34" s="28"/>
      <c r="N34" s="32">
        <v>0.04</v>
      </c>
      <c r="O34" s="28"/>
      <c r="P34" s="51">
        <v>0.1</v>
      </c>
      <c r="Q34" s="28"/>
      <c r="R34" s="32">
        <v>0.04</v>
      </c>
      <c r="S34" s="28"/>
      <c r="T34" s="32">
        <v>0.02</v>
      </c>
      <c r="U34" s="28" t="s">
        <v>99</v>
      </c>
      <c r="V34" s="32">
        <v>0.02</v>
      </c>
      <c r="W34" s="28" t="s">
        <v>99</v>
      </c>
      <c r="X34" s="32">
        <v>0.02</v>
      </c>
      <c r="Y34" s="28"/>
      <c r="Z34" s="32">
        <v>0.04</v>
      </c>
      <c r="AA34" s="28"/>
      <c r="AB34" s="32">
        <v>0.02</v>
      </c>
      <c r="AC34" s="28" t="s">
        <v>99</v>
      </c>
      <c r="AD34" s="32">
        <v>0.02</v>
      </c>
      <c r="AE34" s="28"/>
      <c r="AF34" s="32">
        <v>0.06</v>
      </c>
      <c r="AG34" s="28"/>
      <c r="AH34" s="32">
        <v>0.02</v>
      </c>
      <c r="AI34" s="28"/>
      <c r="AJ34" s="32">
        <v>0.02</v>
      </c>
      <c r="AK34" s="28"/>
      <c r="AL34" s="32">
        <v>0.05</v>
      </c>
      <c r="AM34" s="28"/>
      <c r="AN34" s="32">
        <v>0.05</v>
      </c>
      <c r="AO34" s="28"/>
      <c r="AP34" s="32">
        <v>0.36</v>
      </c>
      <c r="AQ34" s="28"/>
      <c r="AR34" s="32">
        <v>0.02</v>
      </c>
      <c r="AS34" s="28"/>
      <c r="AT34" s="32">
        <v>0.02</v>
      </c>
      <c r="AU34" s="28"/>
      <c r="AV34" s="32">
        <v>0.02</v>
      </c>
      <c r="AW34" s="28"/>
      <c r="AX34" s="32">
        <v>0.04</v>
      </c>
      <c r="AY34" s="28"/>
      <c r="AZ34" s="32">
        <v>0.06</v>
      </c>
      <c r="BA34" s="28"/>
      <c r="BB34" s="32">
        <v>0.05</v>
      </c>
      <c r="BC34" s="28"/>
      <c r="BD34" s="32">
        <v>0.04</v>
      </c>
      <c r="BE34" s="28"/>
      <c r="BF34" s="32">
        <v>0.05</v>
      </c>
      <c r="BG34" s="28"/>
      <c r="BH34" s="32">
        <v>0.02</v>
      </c>
      <c r="BI34" s="28"/>
      <c r="BJ34" s="32">
        <v>0.04</v>
      </c>
      <c r="BK34" s="28"/>
      <c r="BL34" s="32">
        <v>0.11</v>
      </c>
      <c r="BM34" s="28"/>
      <c r="BN34" s="32">
        <v>0.11</v>
      </c>
      <c r="BO34" s="28"/>
      <c r="BP34" s="32">
        <v>0.05</v>
      </c>
      <c r="BQ34" s="28"/>
      <c r="BR34" s="32">
        <v>7.0000000000000007E-2</v>
      </c>
      <c r="BS34" s="28" t="s">
        <v>30</v>
      </c>
      <c r="BT34" s="32">
        <v>7.0000000000000007E-2</v>
      </c>
      <c r="BU34" s="28"/>
      <c r="BV34" s="32">
        <v>0.03</v>
      </c>
      <c r="BW34" s="28" t="s">
        <v>99</v>
      </c>
      <c r="BX34" s="32">
        <v>0.02</v>
      </c>
      <c r="BY34" s="28"/>
      <c r="BZ34" s="32">
        <v>0.03</v>
      </c>
      <c r="CA34" s="28"/>
      <c r="CB34" s="32">
        <v>0.02</v>
      </c>
      <c r="CC34" s="28"/>
      <c r="CD34" s="32">
        <v>0.06</v>
      </c>
      <c r="CE34" s="28"/>
      <c r="CF34" s="32">
        <v>0.02</v>
      </c>
      <c r="CG34" s="28"/>
      <c r="CH34" s="32">
        <v>0.02</v>
      </c>
      <c r="CI34" s="28"/>
      <c r="CJ34" s="32">
        <v>0.04</v>
      </c>
      <c r="CK34" s="28" t="s">
        <v>29</v>
      </c>
      <c r="CL34" s="32">
        <v>0.08</v>
      </c>
      <c r="CM34" s="28" t="s">
        <v>29</v>
      </c>
      <c r="CN34" s="32">
        <v>0.08</v>
      </c>
      <c r="CO34" s="28" t="s">
        <v>29</v>
      </c>
      <c r="CP34" s="32">
        <v>0.08</v>
      </c>
      <c r="CQ34" s="28" t="s">
        <v>99</v>
      </c>
      <c r="CR34" s="32">
        <v>0.02</v>
      </c>
      <c r="CS34" s="28"/>
      <c r="CT34" s="32">
        <v>0.03</v>
      </c>
      <c r="CU34" s="28"/>
      <c r="CV34" s="32">
        <v>0.03</v>
      </c>
      <c r="CW34" s="28" t="s">
        <v>99</v>
      </c>
      <c r="CX34" s="32">
        <v>0.02</v>
      </c>
      <c r="CY34" s="28"/>
      <c r="CZ34" s="32">
        <v>0.02</v>
      </c>
      <c r="DA34" s="28"/>
      <c r="DB34" s="32">
        <v>0.03</v>
      </c>
      <c r="DC34" s="28"/>
      <c r="DD34" s="32">
        <v>0.04</v>
      </c>
      <c r="DE34" s="28"/>
      <c r="DF34" s="32">
        <v>0.02</v>
      </c>
      <c r="DG34" s="28" t="s">
        <v>99</v>
      </c>
      <c r="DH34" s="32">
        <v>0.02</v>
      </c>
      <c r="DI34" s="28"/>
      <c r="DJ34" s="32">
        <v>0.03</v>
      </c>
      <c r="DK34" s="28"/>
      <c r="DL34" s="32">
        <v>0.03</v>
      </c>
      <c r="DM34" s="28"/>
      <c r="DN34" s="32">
        <v>0.02</v>
      </c>
      <c r="DO34" s="28"/>
      <c r="DP34" s="32">
        <v>0.04</v>
      </c>
      <c r="DQ34" s="28"/>
      <c r="DR34" s="32">
        <v>0.06</v>
      </c>
      <c r="DS34" s="28"/>
      <c r="DT34" s="32">
        <v>0.03</v>
      </c>
      <c r="DU34" s="28"/>
      <c r="DV34" s="32">
        <v>0.06</v>
      </c>
      <c r="DW34" s="28"/>
      <c r="DX34" s="32">
        <v>0.02</v>
      </c>
      <c r="DY34" s="28"/>
      <c r="DZ34" s="32">
        <v>0.03</v>
      </c>
      <c r="EA34" s="28"/>
      <c r="EB34" s="32">
        <v>0.04</v>
      </c>
      <c r="EC34" s="28"/>
      <c r="ED34" s="32">
        <v>0.05</v>
      </c>
      <c r="EE34" s="33"/>
      <c r="EF34" s="34">
        <f t="shared" si="0"/>
        <v>65</v>
      </c>
      <c r="EG34" s="29" t="str">
        <f t="shared" si="6"/>
        <v/>
      </c>
      <c r="EH34" s="32">
        <f t="shared" si="8"/>
        <v>0.36</v>
      </c>
      <c r="EI34" s="34">
        <v>0</v>
      </c>
      <c r="EJ34" s="35" t="s">
        <v>90</v>
      </c>
      <c r="EM34" s="171">
        <f t="shared" si="4"/>
        <v>10</v>
      </c>
      <c r="EN34" s="171">
        <f t="shared" si="3"/>
        <v>55</v>
      </c>
      <c r="EO34" s="172">
        <f t="shared" si="5"/>
        <v>0.84615384615384615</v>
      </c>
    </row>
    <row r="35" spans="2:145" ht="14.1" customHeight="1">
      <c r="B35" s="189"/>
      <c r="C35" s="183" t="s">
        <v>10</v>
      </c>
      <c r="D35" s="184"/>
      <c r="E35" s="28"/>
      <c r="F35" s="40">
        <v>0.04</v>
      </c>
      <c r="G35" s="28"/>
      <c r="H35" s="46">
        <v>0.01</v>
      </c>
      <c r="I35" s="28"/>
      <c r="J35" s="32">
        <v>0.01</v>
      </c>
      <c r="K35" s="28"/>
      <c r="L35" s="32">
        <v>0.01</v>
      </c>
      <c r="M35" s="28"/>
      <c r="N35" s="32">
        <v>0.02</v>
      </c>
      <c r="O35" s="28"/>
      <c r="P35" s="32">
        <v>0.03</v>
      </c>
      <c r="Q35" s="28"/>
      <c r="R35" s="32">
        <v>0.01</v>
      </c>
      <c r="S35" s="28"/>
      <c r="T35" s="32">
        <v>0.02</v>
      </c>
      <c r="U35" s="28"/>
      <c r="V35" s="32">
        <v>0.01</v>
      </c>
      <c r="W35" s="28"/>
      <c r="X35" s="32">
        <v>0.02</v>
      </c>
      <c r="Y35" s="28"/>
      <c r="Z35" s="32">
        <v>0.01</v>
      </c>
      <c r="AA35" s="28"/>
      <c r="AB35" s="32">
        <v>0.02</v>
      </c>
      <c r="AC35" s="28" t="s">
        <v>99</v>
      </c>
      <c r="AD35" s="32">
        <v>0.01</v>
      </c>
      <c r="AE35" s="28"/>
      <c r="AF35" s="32">
        <v>0.06</v>
      </c>
      <c r="AG35" s="28"/>
      <c r="AH35" s="32">
        <v>0.01</v>
      </c>
      <c r="AI35" s="28" t="s">
        <v>99</v>
      </c>
      <c r="AJ35" s="32">
        <v>0.01</v>
      </c>
      <c r="AK35" s="28" t="s">
        <v>99</v>
      </c>
      <c r="AL35" s="32">
        <v>0.01</v>
      </c>
      <c r="AM35" s="28"/>
      <c r="AN35" s="32">
        <v>0.04</v>
      </c>
      <c r="AO35" s="28"/>
      <c r="AP35" s="32">
        <v>0.12</v>
      </c>
      <c r="AQ35" s="28" t="s">
        <v>99</v>
      </c>
      <c r="AR35" s="32">
        <v>0.01</v>
      </c>
      <c r="AS35" s="28"/>
      <c r="AT35" s="32">
        <v>0.02</v>
      </c>
      <c r="AU35" s="28" t="s">
        <v>99</v>
      </c>
      <c r="AV35" s="32">
        <v>0.01</v>
      </c>
      <c r="AW35" s="28" t="s">
        <v>99</v>
      </c>
      <c r="AX35" s="32">
        <v>0.01</v>
      </c>
      <c r="AY35" s="28"/>
      <c r="AZ35" s="32">
        <v>0.03</v>
      </c>
      <c r="BA35" s="28"/>
      <c r="BB35" s="32">
        <v>0.03</v>
      </c>
      <c r="BC35" s="28"/>
      <c r="BD35" s="32">
        <v>0.03</v>
      </c>
      <c r="BE35" s="28"/>
      <c r="BF35" s="32">
        <v>0.03</v>
      </c>
      <c r="BG35" s="28"/>
      <c r="BH35" s="32">
        <v>0.03</v>
      </c>
      <c r="BI35" s="28"/>
      <c r="BJ35" s="32">
        <v>0.01</v>
      </c>
      <c r="BK35" s="28"/>
      <c r="BL35" s="32">
        <v>0.17</v>
      </c>
      <c r="BM35" s="28" t="s">
        <v>29</v>
      </c>
      <c r="BN35" s="32">
        <v>0.01</v>
      </c>
      <c r="BO35" s="28" t="s">
        <v>29</v>
      </c>
      <c r="BP35" s="32">
        <v>0.01</v>
      </c>
      <c r="BQ35" s="28" t="s">
        <v>29</v>
      </c>
      <c r="BR35" s="32">
        <v>0.01</v>
      </c>
      <c r="BS35" s="28" t="s">
        <v>30</v>
      </c>
      <c r="BT35" s="32">
        <v>0.01</v>
      </c>
      <c r="BU35" s="28" t="s">
        <v>29</v>
      </c>
      <c r="BV35" s="32">
        <v>0.01</v>
      </c>
      <c r="BW35" s="28" t="s">
        <v>99</v>
      </c>
      <c r="BX35" s="32">
        <v>0.01</v>
      </c>
      <c r="BY35" s="28" t="s">
        <v>99</v>
      </c>
      <c r="BZ35" s="32">
        <v>0.01</v>
      </c>
      <c r="CA35" s="28" t="s">
        <v>99</v>
      </c>
      <c r="CB35" s="32">
        <v>0.01</v>
      </c>
      <c r="CC35" s="28" t="s">
        <v>99</v>
      </c>
      <c r="CD35" s="32">
        <v>0.01</v>
      </c>
      <c r="CE35" s="28"/>
      <c r="CF35" s="32">
        <v>0.02</v>
      </c>
      <c r="CG35" s="28"/>
      <c r="CH35" s="32">
        <v>0.03</v>
      </c>
      <c r="CI35" s="28"/>
      <c r="CJ35" s="32">
        <v>0.01</v>
      </c>
      <c r="CK35" s="28" t="s">
        <v>29</v>
      </c>
      <c r="CL35" s="32">
        <v>0.02</v>
      </c>
      <c r="CM35" s="28" t="s">
        <v>29</v>
      </c>
      <c r="CN35" s="32">
        <v>0.02</v>
      </c>
      <c r="CO35" s="28"/>
      <c r="CP35" s="32">
        <v>0.02</v>
      </c>
      <c r="CQ35" s="28"/>
      <c r="CR35" s="32">
        <v>0.01</v>
      </c>
      <c r="CS35" s="28"/>
      <c r="CT35" s="32">
        <v>0.02</v>
      </c>
      <c r="CU35" s="28"/>
      <c r="CV35" s="32">
        <v>0.02</v>
      </c>
      <c r="CW35" s="28"/>
      <c r="CX35" s="32">
        <v>0.03</v>
      </c>
      <c r="CY35" s="28"/>
      <c r="CZ35" s="32">
        <v>0.02</v>
      </c>
      <c r="DA35" s="28"/>
      <c r="DB35" s="32">
        <v>0.01</v>
      </c>
      <c r="DC35" s="28"/>
      <c r="DD35" s="32">
        <v>0.02</v>
      </c>
      <c r="DE35" s="28"/>
      <c r="DF35" s="32">
        <v>0.02</v>
      </c>
      <c r="DG35" s="28" t="s">
        <v>99</v>
      </c>
      <c r="DH35" s="32">
        <v>0.01</v>
      </c>
      <c r="DI35" s="28" t="s">
        <v>99</v>
      </c>
      <c r="DJ35" s="32">
        <v>0.01</v>
      </c>
      <c r="DK35" s="28" t="s">
        <v>99</v>
      </c>
      <c r="DL35" s="32">
        <v>0.01</v>
      </c>
      <c r="DM35" s="28"/>
      <c r="DN35" s="32">
        <v>7.0000000000000007E-2</v>
      </c>
      <c r="DO35" s="28" t="s">
        <v>99</v>
      </c>
      <c r="DP35" s="32">
        <v>0.01</v>
      </c>
      <c r="DQ35" s="28"/>
      <c r="DR35" s="32">
        <v>0.01</v>
      </c>
      <c r="DS35" s="28"/>
      <c r="DT35" s="32">
        <v>0.02</v>
      </c>
      <c r="DU35" s="28"/>
      <c r="DV35" s="32">
        <v>0.02</v>
      </c>
      <c r="DW35" s="28" t="s">
        <v>99</v>
      </c>
      <c r="DX35" s="32">
        <v>0.01</v>
      </c>
      <c r="DY35" s="28"/>
      <c r="DZ35" s="32">
        <v>0.02</v>
      </c>
      <c r="EA35" s="28"/>
      <c r="EB35" s="32">
        <v>0.02</v>
      </c>
      <c r="EC35" s="28" t="s">
        <v>99</v>
      </c>
      <c r="ED35" s="32">
        <v>0.01</v>
      </c>
      <c r="EE35" s="33"/>
      <c r="EF35" s="34">
        <f t="shared" si="0"/>
        <v>65</v>
      </c>
      <c r="EG35" s="29" t="str">
        <f t="shared" si="6"/>
        <v/>
      </c>
      <c r="EH35" s="32">
        <f t="shared" si="8"/>
        <v>0.17</v>
      </c>
      <c r="EI35" s="34">
        <v>0</v>
      </c>
      <c r="EJ35" s="35" t="s">
        <v>73</v>
      </c>
      <c r="EM35" s="171">
        <f t="shared" si="4"/>
        <v>22</v>
      </c>
      <c r="EN35" s="171">
        <f t="shared" si="3"/>
        <v>43</v>
      </c>
      <c r="EO35" s="172">
        <f t="shared" si="5"/>
        <v>0.66153846153846152</v>
      </c>
    </row>
    <row r="36" spans="2:145" ht="14.1" customHeight="1">
      <c r="B36" s="190"/>
      <c r="C36" s="183" t="s">
        <v>91</v>
      </c>
      <c r="D36" s="184"/>
      <c r="E36" s="28"/>
      <c r="F36" s="11" t="s">
        <v>1</v>
      </c>
      <c r="G36" s="28"/>
      <c r="H36" s="11" t="s">
        <v>1</v>
      </c>
      <c r="I36" s="28"/>
      <c r="J36" s="11" t="s">
        <v>1</v>
      </c>
      <c r="K36" s="28" t="s">
        <v>38</v>
      </c>
      <c r="L36" s="32">
        <v>5.0000000000000001E-3</v>
      </c>
      <c r="M36" s="28"/>
      <c r="N36" s="11" t="s">
        <v>1</v>
      </c>
      <c r="O36" s="28" t="s">
        <v>38</v>
      </c>
      <c r="P36" s="32">
        <v>5.0000000000000001E-3</v>
      </c>
      <c r="Q36" s="28"/>
      <c r="R36" s="11" t="s">
        <v>1</v>
      </c>
      <c r="S36" s="28"/>
      <c r="T36" s="11" t="s">
        <v>1</v>
      </c>
      <c r="U36" s="28" t="s">
        <v>38</v>
      </c>
      <c r="V36" s="32">
        <v>5.0000000000000001E-3</v>
      </c>
      <c r="W36" s="28"/>
      <c r="X36" s="11" t="s">
        <v>1</v>
      </c>
      <c r="Y36" s="28"/>
      <c r="Z36" s="11" t="s">
        <v>1</v>
      </c>
      <c r="AA36" s="28"/>
      <c r="AB36" s="11" t="s">
        <v>1</v>
      </c>
      <c r="AC36" s="28"/>
      <c r="AD36" s="11" t="s">
        <v>1</v>
      </c>
      <c r="AE36" s="28" t="s">
        <v>38</v>
      </c>
      <c r="AF36" s="32">
        <v>5.0000000000000001E-3</v>
      </c>
      <c r="AG36" s="28"/>
      <c r="AH36" s="11" t="s">
        <v>1</v>
      </c>
      <c r="AI36" s="28"/>
      <c r="AJ36" s="11" t="s">
        <v>1</v>
      </c>
      <c r="AK36" s="28"/>
      <c r="AL36" s="11" t="s">
        <v>1</v>
      </c>
      <c r="AM36" s="28"/>
      <c r="AN36" s="11" t="s">
        <v>1</v>
      </c>
      <c r="AO36" s="28" t="s">
        <v>38</v>
      </c>
      <c r="AP36" s="32">
        <v>5.0000000000000001E-3</v>
      </c>
      <c r="AQ36" s="28"/>
      <c r="AR36" s="11" t="s">
        <v>1</v>
      </c>
      <c r="AS36" s="28"/>
      <c r="AT36" s="11" t="s">
        <v>1</v>
      </c>
      <c r="AU36" s="28"/>
      <c r="AV36" s="11" t="s">
        <v>1</v>
      </c>
      <c r="AW36" s="28"/>
      <c r="AX36" s="11" t="s">
        <v>1</v>
      </c>
      <c r="AY36" s="28"/>
      <c r="AZ36" s="11" t="s">
        <v>1</v>
      </c>
      <c r="BA36" s="28"/>
      <c r="BB36" s="11" t="s">
        <v>1</v>
      </c>
      <c r="BC36" s="28" t="s">
        <v>38</v>
      </c>
      <c r="BD36" s="32">
        <v>5.0000000000000001E-3</v>
      </c>
      <c r="BE36" s="28"/>
      <c r="BF36" s="11" t="s">
        <v>1</v>
      </c>
      <c r="BG36" s="28"/>
      <c r="BH36" s="11" t="s">
        <v>1</v>
      </c>
      <c r="BI36" s="28"/>
      <c r="BJ36" s="11" t="s">
        <v>1</v>
      </c>
      <c r="BK36" s="28" t="s">
        <v>38</v>
      </c>
      <c r="BL36" s="32">
        <v>5.0000000000000001E-3</v>
      </c>
      <c r="BM36" s="28" t="s">
        <v>29</v>
      </c>
      <c r="BN36" s="32">
        <v>5.0000000000000001E-3</v>
      </c>
      <c r="BO36" s="28"/>
      <c r="BP36" s="11" t="s">
        <v>1</v>
      </c>
      <c r="BQ36" s="28"/>
      <c r="BR36" s="11" t="s">
        <v>1</v>
      </c>
      <c r="BS36" s="28"/>
      <c r="BT36" s="11" t="s">
        <v>1</v>
      </c>
      <c r="BU36" s="28" t="s">
        <v>29</v>
      </c>
      <c r="BV36" s="32">
        <v>5.0000000000000001E-3</v>
      </c>
      <c r="BW36" s="28"/>
      <c r="BX36" s="11" t="s">
        <v>1</v>
      </c>
      <c r="BY36" s="28" t="s">
        <v>38</v>
      </c>
      <c r="BZ36" s="32">
        <v>5.0000000000000001E-3</v>
      </c>
      <c r="CA36" s="28"/>
      <c r="CB36" s="11" t="s">
        <v>1</v>
      </c>
      <c r="CC36" s="28"/>
      <c r="CD36" s="11" t="s">
        <v>1</v>
      </c>
      <c r="CE36" s="28"/>
      <c r="CF36" s="11" t="s">
        <v>1</v>
      </c>
      <c r="CG36" s="28"/>
      <c r="CH36" s="11" t="s">
        <v>1</v>
      </c>
      <c r="CI36" s="28"/>
      <c r="CJ36" s="11" t="s">
        <v>1</v>
      </c>
      <c r="CK36" s="28"/>
      <c r="CL36" s="11" t="s">
        <v>1</v>
      </c>
      <c r="CM36" s="28"/>
      <c r="CN36" s="11" t="s">
        <v>1</v>
      </c>
      <c r="CO36" s="28" t="s">
        <v>29</v>
      </c>
      <c r="CP36" s="32">
        <v>5.0000000000000001E-3</v>
      </c>
      <c r="CQ36" s="28"/>
      <c r="CR36" s="11" t="s">
        <v>1</v>
      </c>
      <c r="CS36" s="28"/>
      <c r="CT36" s="11" t="s">
        <v>1</v>
      </c>
      <c r="CU36" s="28"/>
      <c r="CV36" s="11" t="s">
        <v>1</v>
      </c>
      <c r="CW36" s="28"/>
      <c r="CX36" s="11" t="s">
        <v>1</v>
      </c>
      <c r="CY36" s="28"/>
      <c r="CZ36" s="11" t="s">
        <v>1</v>
      </c>
      <c r="DA36" s="28" t="s">
        <v>38</v>
      </c>
      <c r="DB36" s="32">
        <v>5.0000000000000001E-3</v>
      </c>
      <c r="DC36" s="28"/>
      <c r="DD36" s="11" t="s">
        <v>1</v>
      </c>
      <c r="DE36" s="28"/>
      <c r="DF36" s="11" t="s">
        <v>1</v>
      </c>
      <c r="DG36" s="28" t="s">
        <v>38</v>
      </c>
      <c r="DH36" s="32">
        <v>5.0000000000000001E-3</v>
      </c>
      <c r="DI36" s="28" t="s">
        <v>38</v>
      </c>
      <c r="DJ36" s="32">
        <v>5.0000000000000001E-3</v>
      </c>
      <c r="DK36" s="28"/>
      <c r="DL36" s="11" t="s">
        <v>1</v>
      </c>
      <c r="DM36" s="28" t="s">
        <v>38</v>
      </c>
      <c r="DN36" s="32">
        <v>5.0000000000000001E-3</v>
      </c>
      <c r="DO36" s="28"/>
      <c r="DP36" s="11" t="s">
        <v>1</v>
      </c>
      <c r="DQ36" s="28"/>
      <c r="DR36" s="11" t="s">
        <v>1</v>
      </c>
      <c r="DS36" s="28"/>
      <c r="DT36" s="11" t="s">
        <v>1</v>
      </c>
      <c r="DU36" s="28" t="s">
        <v>38</v>
      </c>
      <c r="DV36" s="32">
        <v>5.0000000000000001E-3</v>
      </c>
      <c r="DW36" s="28"/>
      <c r="DX36" s="11" t="s">
        <v>1</v>
      </c>
      <c r="DY36" s="28"/>
      <c r="DZ36" s="11" t="s">
        <v>1</v>
      </c>
      <c r="EA36" s="28" t="s">
        <v>38</v>
      </c>
      <c r="EB36" s="32">
        <v>5.0000000000000001E-3</v>
      </c>
      <c r="EC36" s="28"/>
      <c r="ED36" s="11" t="s">
        <v>1</v>
      </c>
      <c r="EE36" s="33"/>
      <c r="EF36" s="34">
        <f t="shared" si="0"/>
        <v>17</v>
      </c>
      <c r="EG36" s="29" t="str">
        <f t="shared" si="6"/>
        <v>&lt;</v>
      </c>
      <c r="EH36" s="32">
        <f t="shared" si="8"/>
        <v>5.0000000000000001E-3</v>
      </c>
      <c r="EI36" s="34">
        <v>0</v>
      </c>
      <c r="EJ36" s="42" t="s">
        <v>92</v>
      </c>
      <c r="EM36" s="171">
        <f t="shared" si="4"/>
        <v>17</v>
      </c>
      <c r="EN36" s="171">
        <f t="shared" si="3"/>
        <v>0</v>
      </c>
      <c r="EO36" s="172">
        <f t="shared" si="5"/>
        <v>0</v>
      </c>
    </row>
    <row r="37" spans="2:145" ht="14.1" customHeight="1">
      <c r="B37" s="185" t="s">
        <v>55</v>
      </c>
      <c r="C37" s="183" t="s">
        <v>93</v>
      </c>
      <c r="D37" s="184"/>
      <c r="E37" s="28"/>
      <c r="F37" s="11" t="s">
        <v>1</v>
      </c>
      <c r="G37" s="28"/>
      <c r="H37" s="11" t="s">
        <v>1</v>
      </c>
      <c r="I37" s="28"/>
      <c r="J37" s="11" t="s">
        <v>1</v>
      </c>
      <c r="K37" s="28"/>
      <c r="L37" s="11" t="s">
        <v>1</v>
      </c>
      <c r="M37" s="28"/>
      <c r="N37" s="11" t="s">
        <v>1</v>
      </c>
      <c r="O37" s="28"/>
      <c r="P37" s="11" t="s">
        <v>1</v>
      </c>
      <c r="Q37" s="28"/>
      <c r="R37" s="11" t="s">
        <v>1</v>
      </c>
      <c r="S37" s="28"/>
      <c r="T37" s="11" t="s">
        <v>1</v>
      </c>
      <c r="U37" s="28" t="s">
        <v>38</v>
      </c>
      <c r="V37" s="32">
        <v>4.0000000000000003E-5</v>
      </c>
      <c r="W37" s="28"/>
      <c r="X37" s="11" t="s">
        <v>1</v>
      </c>
      <c r="Y37" s="28"/>
      <c r="Z37" s="11" t="s">
        <v>1</v>
      </c>
      <c r="AA37" s="28"/>
      <c r="AB37" s="11" t="s">
        <v>1</v>
      </c>
      <c r="AC37" s="28"/>
      <c r="AD37" s="11" t="s">
        <v>1</v>
      </c>
      <c r="AE37" s="28" t="s">
        <v>38</v>
      </c>
      <c r="AF37" s="32">
        <v>4.0000000000000003E-5</v>
      </c>
      <c r="AG37" s="28"/>
      <c r="AH37" s="11" t="s">
        <v>1</v>
      </c>
      <c r="AI37" s="28"/>
      <c r="AJ37" s="11" t="s">
        <v>1</v>
      </c>
      <c r="AK37" s="28"/>
      <c r="AL37" s="11" t="s">
        <v>1</v>
      </c>
      <c r="AM37" s="28"/>
      <c r="AN37" s="11" t="s">
        <v>1</v>
      </c>
      <c r="AO37" s="28" t="s">
        <v>38</v>
      </c>
      <c r="AP37" s="32">
        <v>4.0000000000000003E-5</v>
      </c>
      <c r="AQ37" s="28"/>
      <c r="AR37" s="11" t="s">
        <v>1</v>
      </c>
      <c r="AS37" s="28"/>
      <c r="AT37" s="11" t="s">
        <v>1</v>
      </c>
      <c r="AU37" s="28"/>
      <c r="AV37" s="11" t="s">
        <v>1</v>
      </c>
      <c r="AW37" s="28"/>
      <c r="AX37" s="11" t="s">
        <v>1</v>
      </c>
      <c r="AY37" s="28"/>
      <c r="AZ37" s="11" t="s">
        <v>1</v>
      </c>
      <c r="BA37" s="28"/>
      <c r="BB37" s="11" t="s">
        <v>1</v>
      </c>
      <c r="BC37" s="28" t="s">
        <v>38</v>
      </c>
      <c r="BD37" s="32">
        <v>4.0000000000000003E-5</v>
      </c>
      <c r="BE37" s="28"/>
      <c r="BF37" s="11" t="s">
        <v>1</v>
      </c>
      <c r="BG37" s="28"/>
      <c r="BH37" s="11" t="s">
        <v>1</v>
      </c>
      <c r="BI37" s="28"/>
      <c r="BJ37" s="11" t="s">
        <v>1</v>
      </c>
      <c r="BK37" s="28"/>
      <c r="BL37" s="11" t="s">
        <v>1</v>
      </c>
      <c r="BM37" s="28" t="s">
        <v>29</v>
      </c>
      <c r="BN37" s="32">
        <v>2.0000000000000001E-4</v>
      </c>
      <c r="BO37" s="28"/>
      <c r="BP37" s="11" t="s">
        <v>1</v>
      </c>
      <c r="BQ37" s="28"/>
      <c r="BR37" s="11" t="s">
        <v>1</v>
      </c>
      <c r="BS37" s="28"/>
      <c r="BT37" s="11" t="s">
        <v>1</v>
      </c>
      <c r="BU37" s="28" t="s">
        <v>29</v>
      </c>
      <c r="BV37" s="32">
        <v>2.0000000000000001E-4</v>
      </c>
      <c r="BW37" s="28"/>
      <c r="BX37" s="11" t="s">
        <v>1</v>
      </c>
      <c r="BY37" s="28"/>
      <c r="BZ37" s="11" t="s">
        <v>1</v>
      </c>
      <c r="CA37" s="28"/>
      <c r="CB37" s="11" t="s">
        <v>1</v>
      </c>
      <c r="CC37" s="28"/>
      <c r="CD37" s="11" t="s">
        <v>1</v>
      </c>
      <c r="CE37" s="28"/>
      <c r="CF37" s="11" t="s">
        <v>1</v>
      </c>
      <c r="CG37" s="28"/>
      <c r="CH37" s="11" t="s">
        <v>1</v>
      </c>
      <c r="CI37" s="28"/>
      <c r="CJ37" s="11" t="s">
        <v>1</v>
      </c>
      <c r="CK37" s="28"/>
      <c r="CL37" s="11" t="s">
        <v>1</v>
      </c>
      <c r="CM37" s="28"/>
      <c r="CN37" s="11" t="s">
        <v>1</v>
      </c>
      <c r="CO37" s="28" t="s">
        <v>29</v>
      </c>
      <c r="CP37" s="32">
        <v>4.0000000000000003E-5</v>
      </c>
      <c r="CQ37" s="28"/>
      <c r="CR37" s="11" t="s">
        <v>1</v>
      </c>
      <c r="CS37" s="28"/>
      <c r="CT37" s="11" t="s">
        <v>1</v>
      </c>
      <c r="CU37" s="28"/>
      <c r="CV37" s="11" t="s">
        <v>1</v>
      </c>
      <c r="CW37" s="28"/>
      <c r="CX37" s="11" t="s">
        <v>1</v>
      </c>
      <c r="CY37" s="28"/>
      <c r="CZ37" s="11" t="s">
        <v>1</v>
      </c>
      <c r="DA37" s="28" t="s">
        <v>38</v>
      </c>
      <c r="DB37" s="32">
        <v>4.0000000000000003E-5</v>
      </c>
      <c r="DC37" s="28"/>
      <c r="DD37" s="11" t="s">
        <v>1</v>
      </c>
      <c r="DE37" s="28"/>
      <c r="DF37" s="11" t="s">
        <v>1</v>
      </c>
      <c r="DG37" s="28"/>
      <c r="DH37" s="11" t="s">
        <v>1</v>
      </c>
      <c r="DI37" s="28" t="s">
        <v>38</v>
      </c>
      <c r="DJ37" s="32">
        <v>4.0000000000000003E-5</v>
      </c>
      <c r="DK37" s="28"/>
      <c r="DL37" s="11" t="s">
        <v>1</v>
      </c>
      <c r="DM37" s="28"/>
      <c r="DN37" s="11" t="s">
        <v>1</v>
      </c>
      <c r="DO37" s="28"/>
      <c r="DP37" s="11" t="s">
        <v>1</v>
      </c>
      <c r="DQ37" s="28"/>
      <c r="DR37" s="11" t="s">
        <v>1</v>
      </c>
      <c r="DS37" s="28"/>
      <c r="DT37" s="11" t="s">
        <v>1</v>
      </c>
      <c r="DU37" s="28" t="s">
        <v>38</v>
      </c>
      <c r="DV37" s="32">
        <v>4.0000000000000003E-5</v>
      </c>
      <c r="DW37" s="28"/>
      <c r="DX37" s="11" t="s">
        <v>1</v>
      </c>
      <c r="DY37" s="28"/>
      <c r="DZ37" s="11" t="s">
        <v>1</v>
      </c>
      <c r="EA37" s="28"/>
      <c r="EB37" s="11" t="s">
        <v>1</v>
      </c>
      <c r="EC37" s="28"/>
      <c r="ED37" s="11" t="s">
        <v>1</v>
      </c>
      <c r="EE37" s="33"/>
      <c r="EF37" s="34">
        <f t="shared" si="0"/>
        <v>10</v>
      </c>
      <c r="EG37" s="29" t="str">
        <f t="shared" si="6"/>
        <v>&lt;</v>
      </c>
      <c r="EH37" s="32">
        <f t="shared" si="8"/>
        <v>2.0000000000000001E-4</v>
      </c>
      <c r="EI37" s="34">
        <v>0</v>
      </c>
      <c r="EJ37" s="43" t="s">
        <v>94</v>
      </c>
      <c r="EM37" s="171">
        <f t="shared" si="4"/>
        <v>10</v>
      </c>
      <c r="EN37" s="171">
        <f t="shared" si="3"/>
        <v>0</v>
      </c>
      <c r="EO37" s="172">
        <f t="shared" si="5"/>
        <v>0</v>
      </c>
    </row>
    <row r="38" spans="2:145" ht="14.1" customHeight="1">
      <c r="B38" s="186"/>
      <c r="C38" s="183" t="s">
        <v>56</v>
      </c>
      <c r="D38" s="184"/>
      <c r="E38" s="28"/>
      <c r="F38" s="11" t="s">
        <v>1</v>
      </c>
      <c r="G38" s="28"/>
      <c r="H38" s="11" t="s">
        <v>1</v>
      </c>
      <c r="I38" s="28"/>
      <c r="J38" s="11" t="s">
        <v>1</v>
      </c>
      <c r="K38" s="28"/>
      <c r="L38" s="11" t="s">
        <v>1</v>
      </c>
      <c r="M38" s="28"/>
      <c r="N38" s="11" t="s">
        <v>1</v>
      </c>
      <c r="O38" s="28"/>
      <c r="P38" s="11" t="s">
        <v>1</v>
      </c>
      <c r="Q38" s="28"/>
      <c r="R38" s="11" t="s">
        <v>1</v>
      </c>
      <c r="S38" s="28"/>
      <c r="T38" s="11" t="s">
        <v>1</v>
      </c>
      <c r="U38" s="28" t="s">
        <v>38</v>
      </c>
      <c r="V38" s="32">
        <v>0.02</v>
      </c>
      <c r="W38" s="28"/>
      <c r="X38" s="11" t="s">
        <v>1</v>
      </c>
      <c r="Y38" s="28"/>
      <c r="Z38" s="11" t="s">
        <v>1</v>
      </c>
      <c r="AA38" s="28"/>
      <c r="AB38" s="11" t="s">
        <v>1</v>
      </c>
      <c r="AC38" s="28"/>
      <c r="AD38" s="11" t="s">
        <v>1</v>
      </c>
      <c r="AE38" s="28"/>
      <c r="AF38" s="32">
        <v>0.18</v>
      </c>
      <c r="AG38" s="28"/>
      <c r="AH38" s="11" t="s">
        <v>1</v>
      </c>
      <c r="AI38" s="28"/>
      <c r="AJ38" s="11" t="s">
        <v>1</v>
      </c>
      <c r="AK38" s="28"/>
      <c r="AL38" s="11" t="s">
        <v>1</v>
      </c>
      <c r="AM38" s="28"/>
      <c r="AN38" s="11" t="s">
        <v>1</v>
      </c>
      <c r="AO38" s="28" t="s">
        <v>38</v>
      </c>
      <c r="AP38" s="32">
        <v>0.02</v>
      </c>
      <c r="AQ38" s="28"/>
      <c r="AR38" s="11" t="s">
        <v>1</v>
      </c>
      <c r="AS38" s="28"/>
      <c r="AT38" s="11" t="s">
        <v>1</v>
      </c>
      <c r="AU38" s="28"/>
      <c r="AV38" s="11" t="s">
        <v>1</v>
      </c>
      <c r="AW38" s="28"/>
      <c r="AX38" s="11" t="s">
        <v>1</v>
      </c>
      <c r="AY38" s="28"/>
      <c r="AZ38" s="11" t="s">
        <v>1</v>
      </c>
      <c r="BA38" s="28"/>
      <c r="BB38" s="11" t="s">
        <v>1</v>
      </c>
      <c r="BC38" s="28"/>
      <c r="BD38" s="32">
        <v>0.05</v>
      </c>
      <c r="BE38" s="28"/>
      <c r="BF38" s="11" t="s">
        <v>1</v>
      </c>
      <c r="BG38" s="28"/>
      <c r="BH38" s="11" t="s">
        <v>1</v>
      </c>
      <c r="BI38" s="28"/>
      <c r="BJ38" s="11" t="s">
        <v>1</v>
      </c>
      <c r="BK38" s="28"/>
      <c r="BL38" s="11" t="s">
        <v>1</v>
      </c>
      <c r="BM38" s="28"/>
      <c r="BN38" s="32">
        <v>5.9999999999999995E-4</v>
      </c>
      <c r="BO38" s="28"/>
      <c r="BP38" s="11" t="s">
        <v>1</v>
      </c>
      <c r="BQ38" s="28"/>
      <c r="BR38" s="11" t="s">
        <v>1</v>
      </c>
      <c r="BS38" s="28"/>
      <c r="BT38" s="11" t="s">
        <v>1</v>
      </c>
      <c r="BU38" s="28" t="s">
        <v>29</v>
      </c>
      <c r="BV38" s="32">
        <v>2.0000000000000001E-4</v>
      </c>
      <c r="BW38" s="28"/>
      <c r="BX38" s="11" t="s">
        <v>1</v>
      </c>
      <c r="BY38" s="28"/>
      <c r="BZ38" s="11" t="s">
        <v>1</v>
      </c>
      <c r="CA38" s="28"/>
      <c r="CB38" s="11" t="s">
        <v>1</v>
      </c>
      <c r="CC38" s="28"/>
      <c r="CD38" s="11" t="s">
        <v>1</v>
      </c>
      <c r="CE38" s="28"/>
      <c r="CF38" s="11" t="s">
        <v>1</v>
      </c>
      <c r="CG38" s="28"/>
      <c r="CH38" s="11" t="s">
        <v>1</v>
      </c>
      <c r="CI38" s="28"/>
      <c r="CJ38" s="11" t="s">
        <v>1</v>
      </c>
      <c r="CK38" s="28"/>
      <c r="CL38" s="11" t="s">
        <v>1</v>
      </c>
      <c r="CM38" s="28"/>
      <c r="CN38" s="11" t="s">
        <v>1</v>
      </c>
      <c r="CO38" s="28" t="s">
        <v>29</v>
      </c>
      <c r="CP38" s="32">
        <v>0.02</v>
      </c>
      <c r="CQ38" s="28"/>
      <c r="CR38" s="11" t="s">
        <v>1</v>
      </c>
      <c r="CS38" s="28"/>
      <c r="CT38" s="11" t="s">
        <v>1</v>
      </c>
      <c r="CU38" s="28"/>
      <c r="CV38" s="11" t="s">
        <v>1</v>
      </c>
      <c r="CW38" s="28"/>
      <c r="CX38" s="11" t="s">
        <v>1</v>
      </c>
      <c r="CY38" s="28"/>
      <c r="CZ38" s="11" t="s">
        <v>1</v>
      </c>
      <c r="DA38" s="28"/>
      <c r="DB38" s="32">
        <v>0.02</v>
      </c>
      <c r="DC38" s="28"/>
      <c r="DD38" s="11" t="s">
        <v>1</v>
      </c>
      <c r="DE38" s="28"/>
      <c r="DF38" s="11" t="s">
        <v>1</v>
      </c>
      <c r="DG38" s="28"/>
      <c r="DH38" s="11" t="s">
        <v>1</v>
      </c>
      <c r="DI38" s="28" t="s">
        <v>38</v>
      </c>
      <c r="DJ38" s="32">
        <v>0.02</v>
      </c>
      <c r="DK38" s="28"/>
      <c r="DL38" s="11" t="s">
        <v>1</v>
      </c>
      <c r="DM38" s="28"/>
      <c r="DN38" s="11" t="s">
        <v>1</v>
      </c>
      <c r="DO38" s="28"/>
      <c r="DP38" s="11" t="s">
        <v>1</v>
      </c>
      <c r="DQ38" s="28"/>
      <c r="DR38" s="11" t="s">
        <v>1</v>
      </c>
      <c r="DS38" s="28"/>
      <c r="DT38" s="11" t="s">
        <v>1</v>
      </c>
      <c r="DU38" s="28" t="s">
        <v>38</v>
      </c>
      <c r="DV38" s="32">
        <v>0.02</v>
      </c>
      <c r="DW38" s="28"/>
      <c r="DX38" s="11" t="s">
        <v>1</v>
      </c>
      <c r="DY38" s="28"/>
      <c r="DZ38" s="11" t="s">
        <v>1</v>
      </c>
      <c r="EA38" s="28"/>
      <c r="EB38" s="11" t="s">
        <v>1</v>
      </c>
      <c r="EC38" s="28"/>
      <c r="ED38" s="11" t="s">
        <v>1</v>
      </c>
      <c r="EE38" s="33"/>
      <c r="EF38" s="34">
        <f t="shared" si="0"/>
        <v>10</v>
      </c>
      <c r="EG38" s="29" t="str">
        <f t="shared" si="6"/>
        <v/>
      </c>
      <c r="EH38" s="32">
        <f t="shared" si="8"/>
        <v>0.18</v>
      </c>
      <c r="EI38" s="34">
        <v>0</v>
      </c>
      <c r="EJ38" s="43" t="s">
        <v>95</v>
      </c>
      <c r="EM38" s="171">
        <f t="shared" si="4"/>
        <v>6</v>
      </c>
      <c r="EN38" s="171">
        <f t="shared" si="3"/>
        <v>4</v>
      </c>
      <c r="EO38" s="172">
        <f t="shared" si="5"/>
        <v>0.4</v>
      </c>
    </row>
    <row r="39" spans="2:145" ht="14.1" customHeight="1">
      <c r="B39" s="187"/>
      <c r="C39" s="183" t="s">
        <v>96</v>
      </c>
      <c r="D39" s="184"/>
      <c r="E39" s="28"/>
      <c r="F39" s="11" t="s">
        <v>1</v>
      </c>
      <c r="G39" s="28"/>
      <c r="H39" s="11" t="s">
        <v>1</v>
      </c>
      <c r="I39" s="28"/>
      <c r="J39" s="11" t="s">
        <v>1</v>
      </c>
      <c r="K39" s="28"/>
      <c r="L39" s="11" t="s">
        <v>1</v>
      </c>
      <c r="M39" s="28"/>
      <c r="N39" s="11" t="s">
        <v>1</v>
      </c>
      <c r="O39" s="28"/>
      <c r="P39" s="11" t="s">
        <v>1</v>
      </c>
      <c r="Q39" s="28"/>
      <c r="R39" s="11" t="s">
        <v>1</v>
      </c>
      <c r="S39" s="28"/>
      <c r="T39" s="11" t="s">
        <v>1</v>
      </c>
      <c r="U39" s="28" t="s">
        <v>38</v>
      </c>
      <c r="V39" s="32">
        <v>2.0000000000000001E-4</v>
      </c>
      <c r="W39" s="28"/>
      <c r="X39" s="11" t="s">
        <v>1</v>
      </c>
      <c r="Y39" s="28"/>
      <c r="Z39" s="11" t="s">
        <v>1</v>
      </c>
      <c r="AA39" s="28"/>
      <c r="AB39" s="11" t="s">
        <v>1</v>
      </c>
      <c r="AC39" s="28"/>
      <c r="AD39" s="11" t="s">
        <v>1</v>
      </c>
      <c r="AE39" s="28" t="s">
        <v>38</v>
      </c>
      <c r="AF39" s="32">
        <v>2.0000000000000001E-4</v>
      </c>
      <c r="AG39" s="28"/>
      <c r="AH39" s="11" t="s">
        <v>1</v>
      </c>
      <c r="AI39" s="28"/>
      <c r="AJ39" s="11" t="s">
        <v>1</v>
      </c>
      <c r="AK39" s="28"/>
      <c r="AL39" s="11" t="s">
        <v>1</v>
      </c>
      <c r="AM39" s="28"/>
      <c r="AN39" s="11" t="s">
        <v>1</v>
      </c>
      <c r="AO39" s="28" t="s">
        <v>38</v>
      </c>
      <c r="AP39" s="32">
        <v>2.0000000000000001E-4</v>
      </c>
      <c r="AQ39" s="28"/>
      <c r="AR39" s="11" t="s">
        <v>1</v>
      </c>
      <c r="AS39" s="28"/>
      <c r="AT39" s="11" t="s">
        <v>1</v>
      </c>
      <c r="AU39" s="28"/>
      <c r="AV39" s="11" t="s">
        <v>1</v>
      </c>
      <c r="AW39" s="28"/>
      <c r="AX39" s="11" t="s">
        <v>1</v>
      </c>
      <c r="AY39" s="28"/>
      <c r="AZ39" s="11" t="s">
        <v>1</v>
      </c>
      <c r="BA39" s="28"/>
      <c r="BB39" s="11" t="s">
        <v>1</v>
      </c>
      <c r="BC39" s="28" t="s">
        <v>38</v>
      </c>
      <c r="BD39" s="32">
        <v>2.0000000000000001E-4</v>
      </c>
      <c r="BE39" s="28"/>
      <c r="BF39" s="11" t="s">
        <v>1</v>
      </c>
      <c r="BG39" s="28"/>
      <c r="BH39" s="11" t="s">
        <v>1</v>
      </c>
      <c r="BI39" s="28"/>
      <c r="BJ39" s="11" t="s">
        <v>1</v>
      </c>
      <c r="BK39" s="28"/>
      <c r="BL39" s="11" t="s">
        <v>1</v>
      </c>
      <c r="BM39" s="28" t="s">
        <v>29</v>
      </c>
      <c r="BN39" s="32">
        <v>2.0000000000000001E-4</v>
      </c>
      <c r="BO39" s="28"/>
      <c r="BP39" s="11" t="s">
        <v>1</v>
      </c>
      <c r="BQ39" s="28"/>
      <c r="BR39" s="11" t="s">
        <v>1</v>
      </c>
      <c r="BS39" s="28"/>
      <c r="BT39" s="11" t="s">
        <v>1</v>
      </c>
      <c r="BU39" s="28" t="s">
        <v>29</v>
      </c>
      <c r="BV39" s="32">
        <v>2.0000000000000001E-4</v>
      </c>
      <c r="BW39" s="28"/>
      <c r="BX39" s="11" t="s">
        <v>1</v>
      </c>
      <c r="BY39" s="28"/>
      <c r="BZ39" s="11" t="s">
        <v>1</v>
      </c>
      <c r="CA39" s="28"/>
      <c r="CB39" s="11" t="s">
        <v>1</v>
      </c>
      <c r="CC39" s="28"/>
      <c r="CD39" s="11" t="s">
        <v>1</v>
      </c>
      <c r="CE39" s="28"/>
      <c r="CF39" s="11" t="s">
        <v>1</v>
      </c>
      <c r="CG39" s="28"/>
      <c r="CH39" s="11" t="s">
        <v>1</v>
      </c>
      <c r="CI39" s="28"/>
      <c r="CJ39" s="11" t="s">
        <v>1</v>
      </c>
      <c r="CK39" s="28"/>
      <c r="CL39" s="11" t="s">
        <v>1</v>
      </c>
      <c r="CM39" s="28"/>
      <c r="CN39" s="11" t="s">
        <v>1</v>
      </c>
      <c r="CO39" s="28" t="s">
        <v>29</v>
      </c>
      <c r="CP39" s="32">
        <v>2.0000000000000001E-4</v>
      </c>
      <c r="CQ39" s="28"/>
      <c r="CR39" s="11" t="s">
        <v>1</v>
      </c>
      <c r="CS39" s="28"/>
      <c r="CT39" s="11" t="s">
        <v>1</v>
      </c>
      <c r="CU39" s="28"/>
      <c r="CV39" s="11" t="s">
        <v>1</v>
      </c>
      <c r="CW39" s="28"/>
      <c r="CX39" s="11" t="s">
        <v>1</v>
      </c>
      <c r="CY39" s="28"/>
      <c r="CZ39" s="11" t="s">
        <v>1</v>
      </c>
      <c r="DA39" s="28"/>
      <c r="DB39" s="32">
        <v>1.1000000000000001E-3</v>
      </c>
      <c r="DC39" s="28"/>
      <c r="DD39" s="11" t="s">
        <v>1</v>
      </c>
      <c r="DE39" s="28"/>
      <c r="DF39" s="11" t="s">
        <v>1</v>
      </c>
      <c r="DG39" s="28"/>
      <c r="DH39" s="11" t="s">
        <v>1</v>
      </c>
      <c r="DI39" s="28" t="s">
        <v>38</v>
      </c>
      <c r="DJ39" s="32">
        <v>2.0000000000000001E-4</v>
      </c>
      <c r="DK39" s="28"/>
      <c r="DL39" s="11" t="s">
        <v>1</v>
      </c>
      <c r="DM39" s="28"/>
      <c r="DN39" s="11" t="s">
        <v>1</v>
      </c>
      <c r="DO39" s="28"/>
      <c r="DP39" s="11" t="s">
        <v>1</v>
      </c>
      <c r="DQ39" s="28"/>
      <c r="DR39" s="11" t="s">
        <v>1</v>
      </c>
      <c r="DS39" s="28"/>
      <c r="DT39" s="11" t="s">
        <v>1</v>
      </c>
      <c r="DU39" s="28" t="s">
        <v>38</v>
      </c>
      <c r="DV39" s="32">
        <v>2.0000000000000001E-4</v>
      </c>
      <c r="DW39" s="28"/>
      <c r="DX39" s="11" t="s">
        <v>1</v>
      </c>
      <c r="DY39" s="28"/>
      <c r="DZ39" s="11" t="s">
        <v>1</v>
      </c>
      <c r="EA39" s="28"/>
      <c r="EB39" s="11" t="s">
        <v>1</v>
      </c>
      <c r="EC39" s="28"/>
      <c r="ED39" s="11" t="s">
        <v>1</v>
      </c>
      <c r="EE39" s="33"/>
      <c r="EF39" s="34">
        <f t="shared" si="0"/>
        <v>10</v>
      </c>
      <c r="EG39" s="29" t="str">
        <f t="shared" si="6"/>
        <v/>
      </c>
      <c r="EH39" s="32">
        <f t="shared" si="8"/>
        <v>1.1000000000000001E-3</v>
      </c>
      <c r="EI39" s="34">
        <v>0</v>
      </c>
      <c r="EJ39" s="43" t="s">
        <v>97</v>
      </c>
      <c r="EM39" s="171">
        <f t="shared" si="4"/>
        <v>9</v>
      </c>
      <c r="EN39" s="171">
        <f t="shared" si="3"/>
        <v>1</v>
      </c>
      <c r="EO39" s="172">
        <f t="shared" si="5"/>
        <v>0.1</v>
      </c>
    </row>
    <row r="40" spans="2:145" ht="14.1" customHeight="1">
      <c r="B40" s="177" t="s">
        <v>14</v>
      </c>
      <c r="C40" s="182"/>
      <c r="D40" s="178"/>
      <c r="E40" s="28"/>
      <c r="F40" s="11" t="s">
        <v>1</v>
      </c>
      <c r="G40" s="28"/>
      <c r="H40" s="11" t="s">
        <v>1</v>
      </c>
      <c r="I40" s="28"/>
      <c r="J40" s="11" t="s">
        <v>1</v>
      </c>
      <c r="K40" s="28"/>
      <c r="L40" s="11" t="s">
        <v>1</v>
      </c>
      <c r="M40" s="28"/>
      <c r="N40" s="11" t="s">
        <v>1</v>
      </c>
      <c r="O40" s="28"/>
      <c r="P40" s="11" t="s">
        <v>1</v>
      </c>
      <c r="Q40" s="28"/>
      <c r="R40" s="11" t="s">
        <v>1</v>
      </c>
      <c r="S40" s="28"/>
      <c r="T40" s="11" t="s">
        <v>1</v>
      </c>
      <c r="U40" s="28"/>
      <c r="V40" s="32">
        <v>6.7000000000000004E-2</v>
      </c>
      <c r="W40" s="28"/>
      <c r="X40" s="11" t="s">
        <v>1</v>
      </c>
      <c r="Y40" s="28"/>
      <c r="Z40" s="11" t="s">
        <v>1</v>
      </c>
      <c r="AA40" s="28"/>
      <c r="AB40" s="11" t="s">
        <v>1</v>
      </c>
      <c r="AC40" s="28"/>
      <c r="AD40" s="11" t="s">
        <v>1</v>
      </c>
      <c r="AE40" s="28"/>
      <c r="AF40" s="32">
        <v>6.7000000000000004E-2</v>
      </c>
      <c r="AG40" s="28"/>
      <c r="AH40" s="11" t="s">
        <v>1</v>
      </c>
      <c r="AI40" s="28"/>
      <c r="AJ40" s="11" t="s">
        <v>1</v>
      </c>
      <c r="AK40" s="28"/>
      <c r="AL40" s="11" t="s">
        <v>1</v>
      </c>
      <c r="AM40" s="28"/>
      <c r="AN40" s="11" t="s">
        <v>1</v>
      </c>
      <c r="AO40" s="28"/>
      <c r="AP40" s="32">
        <v>7.1999999999999995E-2</v>
      </c>
      <c r="AQ40" s="28"/>
      <c r="AR40" s="11" t="s">
        <v>1</v>
      </c>
      <c r="AS40" s="28"/>
      <c r="AT40" s="11" t="s">
        <v>1</v>
      </c>
      <c r="AU40" s="28"/>
      <c r="AV40" s="11" t="s">
        <v>1</v>
      </c>
      <c r="AW40" s="28"/>
      <c r="AX40" s="11" t="s">
        <v>1</v>
      </c>
      <c r="AY40" s="28"/>
      <c r="AZ40" s="11" t="s">
        <v>1</v>
      </c>
      <c r="BA40" s="28"/>
      <c r="BB40" s="11" t="s">
        <v>1</v>
      </c>
      <c r="BC40" s="28"/>
      <c r="BD40" s="32">
        <v>6.7000000000000004E-2</v>
      </c>
      <c r="BE40" s="28"/>
      <c r="BF40" s="11" t="s">
        <v>1</v>
      </c>
      <c r="BG40" s="28"/>
      <c r="BH40" s="11" t="s">
        <v>1</v>
      </c>
      <c r="BI40" s="28"/>
      <c r="BJ40" s="11" t="s">
        <v>1</v>
      </c>
      <c r="BK40" s="28"/>
      <c r="BL40" s="11" t="s">
        <v>1</v>
      </c>
      <c r="BM40" s="28"/>
      <c r="BN40" s="32">
        <v>8.3000000000000004E-2</v>
      </c>
      <c r="BO40" s="28"/>
      <c r="BP40" s="11" t="s">
        <v>1</v>
      </c>
      <c r="BQ40" s="28"/>
      <c r="BR40" s="11" t="s">
        <v>1</v>
      </c>
      <c r="BS40" s="28"/>
      <c r="BT40" s="11" t="s">
        <v>1</v>
      </c>
      <c r="BU40" s="28"/>
      <c r="BV40" s="11" t="s">
        <v>1</v>
      </c>
      <c r="BW40" s="28"/>
      <c r="BX40" s="11" t="s">
        <v>1</v>
      </c>
      <c r="BY40" s="28"/>
      <c r="BZ40" s="11" t="s">
        <v>1</v>
      </c>
      <c r="CA40" s="28"/>
      <c r="CB40" s="11" t="s">
        <v>1</v>
      </c>
      <c r="CC40" s="28"/>
      <c r="CD40" s="11" t="s">
        <v>1</v>
      </c>
      <c r="CE40" s="28"/>
      <c r="CF40" s="11" t="s">
        <v>1</v>
      </c>
      <c r="CG40" s="28"/>
      <c r="CH40" s="11" t="s">
        <v>1</v>
      </c>
      <c r="CI40" s="28"/>
      <c r="CJ40" s="11" t="s">
        <v>1</v>
      </c>
      <c r="CK40" s="28"/>
      <c r="CL40" s="11" t="s">
        <v>1</v>
      </c>
      <c r="CM40" s="28"/>
      <c r="CN40" s="11" t="s">
        <v>1</v>
      </c>
      <c r="CO40" s="28"/>
      <c r="CP40" s="11" t="s">
        <v>1</v>
      </c>
      <c r="CQ40" s="28"/>
      <c r="CR40" s="11" t="s">
        <v>1</v>
      </c>
      <c r="CS40" s="28"/>
      <c r="CT40" s="11" t="s">
        <v>1</v>
      </c>
      <c r="CU40" s="28"/>
      <c r="CV40" s="11" t="s">
        <v>1</v>
      </c>
      <c r="CW40" s="28"/>
      <c r="CX40" s="11" t="s">
        <v>1</v>
      </c>
      <c r="CY40" s="28"/>
      <c r="CZ40" s="11" t="s">
        <v>1</v>
      </c>
      <c r="DA40" s="28"/>
      <c r="DB40" s="32">
        <v>6.7000000000000004E-2</v>
      </c>
      <c r="DC40" s="28"/>
      <c r="DD40" s="11" t="s">
        <v>1</v>
      </c>
      <c r="DE40" s="28"/>
      <c r="DF40" s="11" t="s">
        <v>1</v>
      </c>
      <c r="DG40" s="28"/>
      <c r="DH40" s="11" t="s">
        <v>1</v>
      </c>
      <c r="DI40" s="28"/>
      <c r="DJ40" s="32">
        <v>6.7000000000000004E-2</v>
      </c>
      <c r="DK40" s="28"/>
      <c r="DL40" s="11" t="s">
        <v>1</v>
      </c>
      <c r="DM40" s="28"/>
      <c r="DN40" s="11" t="s">
        <v>1</v>
      </c>
      <c r="DO40" s="28"/>
      <c r="DP40" s="11" t="s">
        <v>1</v>
      </c>
      <c r="DQ40" s="28"/>
      <c r="DR40" s="11" t="s">
        <v>1</v>
      </c>
      <c r="DS40" s="28"/>
      <c r="DT40" s="11" t="s">
        <v>1</v>
      </c>
      <c r="DU40" s="28"/>
      <c r="DV40" s="32">
        <v>6.7000000000000004E-2</v>
      </c>
      <c r="DW40" s="28"/>
      <c r="DX40" s="11" t="s">
        <v>1</v>
      </c>
      <c r="DY40" s="28"/>
      <c r="DZ40" s="11" t="s">
        <v>1</v>
      </c>
      <c r="EA40" s="28"/>
      <c r="EB40" s="11" t="s">
        <v>1</v>
      </c>
      <c r="EC40" s="28"/>
      <c r="ED40" s="11" t="s">
        <v>1</v>
      </c>
      <c r="EE40" s="33"/>
      <c r="EF40" s="34" t="str">
        <f>COUNT(E40:ED40) &amp;" (**)"</f>
        <v>8 (**)</v>
      </c>
      <c r="EG40" s="29" t="str">
        <f t="shared" si="6"/>
        <v/>
      </c>
      <c r="EH40" s="32">
        <f t="shared" si="8"/>
        <v>8.3000000000000004E-2</v>
      </c>
      <c r="EI40" s="34">
        <v>0</v>
      </c>
      <c r="EJ40" s="35" t="s">
        <v>50</v>
      </c>
    </row>
    <row r="41" spans="2:145" ht="13.5" customHeight="1">
      <c r="E41" s="148" t="s">
        <v>148</v>
      </c>
      <c r="X41" s="26" t="s">
        <v>39</v>
      </c>
      <c r="DY41" s="44" t="s">
        <v>103</v>
      </c>
      <c r="EG41" s="60"/>
      <c r="EH41" s="60"/>
      <c r="EI41" s="60"/>
      <c r="EJ41" s="60"/>
    </row>
    <row r="42" spans="2:145" ht="13.5" customHeight="1">
      <c r="E42" s="170" t="s">
        <v>149</v>
      </c>
      <c r="DY42" s="44" t="s">
        <v>102</v>
      </c>
      <c r="EF42" s="61"/>
      <c r="EG42" s="61"/>
      <c r="EH42" s="61"/>
      <c r="EI42" s="61"/>
      <c r="EJ42" s="61"/>
    </row>
    <row r="43" spans="2:145" ht="12.9" customHeight="1">
      <c r="EF43" s="44"/>
    </row>
  </sheetData>
  <mergeCells count="173">
    <mergeCell ref="C36:D36"/>
    <mergeCell ref="C28:D28"/>
    <mergeCell ref="C29:D29"/>
    <mergeCell ref="C30:D30"/>
    <mergeCell ref="C31:D31"/>
    <mergeCell ref="C24:D24"/>
    <mergeCell ref="C25:D25"/>
    <mergeCell ref="DA3:DB3"/>
    <mergeCell ref="DA4:DB4"/>
    <mergeCell ref="CY4:CZ4"/>
    <mergeCell ref="C27:D27"/>
    <mergeCell ref="C18:D18"/>
    <mergeCell ref="C21:D21"/>
    <mergeCell ref="C22:D22"/>
    <mergeCell ref="C23:D23"/>
    <mergeCell ref="EM3:EM4"/>
    <mergeCell ref="EN3:EN4"/>
    <mergeCell ref="EO3:EO4"/>
    <mergeCell ref="EF3:EF4"/>
    <mergeCell ref="EG3:EH4"/>
    <mergeCell ref="EI3:EI4"/>
    <mergeCell ref="EJ3:EJ4"/>
    <mergeCell ref="B3:D3"/>
    <mergeCell ref="DC4:DD4"/>
    <mergeCell ref="DE4:DF4"/>
    <mergeCell ref="DG4:DH4"/>
    <mergeCell ref="DK4:DL4"/>
    <mergeCell ref="DS4:DT4"/>
    <mergeCell ref="DO4:DP4"/>
    <mergeCell ref="DS3:DT3"/>
    <mergeCell ref="B40:D40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B37:B39"/>
    <mergeCell ref="B5:B36"/>
    <mergeCell ref="C38:D38"/>
    <mergeCell ref="C39:D39"/>
    <mergeCell ref="C34:D34"/>
    <mergeCell ref="C35:D35"/>
    <mergeCell ref="C37:D37"/>
    <mergeCell ref="B4:D4"/>
    <mergeCell ref="C14:D14"/>
    <mergeCell ref="C15:D15"/>
    <mergeCell ref="C16:D16"/>
    <mergeCell ref="C17:D17"/>
    <mergeCell ref="C26:D26"/>
    <mergeCell ref="EC3:ED3"/>
    <mergeCell ref="DU3:DV3"/>
    <mergeCell ref="DW3:DX3"/>
    <mergeCell ref="EA4:EB4"/>
    <mergeCell ref="EC4:ED4"/>
    <mergeCell ref="DY3:DZ3"/>
    <mergeCell ref="EA3:EB3"/>
    <mergeCell ref="DU4:DV4"/>
    <mergeCell ref="DW4:DX4"/>
    <mergeCell ref="DY4:DZ4"/>
    <mergeCell ref="AK4:AL4"/>
    <mergeCell ref="M4:N4"/>
    <mergeCell ref="O4:P4"/>
    <mergeCell ref="Q4:R4"/>
    <mergeCell ref="CI4:CJ4"/>
    <mergeCell ref="BY4:BZ4"/>
    <mergeCell ref="CA4:CB4"/>
    <mergeCell ref="CC4:CD4"/>
    <mergeCell ref="CE4:CF4"/>
    <mergeCell ref="AE4:AF4"/>
    <mergeCell ref="AG4:AH4"/>
    <mergeCell ref="AI4:AJ4"/>
    <mergeCell ref="AU4:AV4"/>
    <mergeCell ref="AO4:AP4"/>
    <mergeCell ref="AQ4:AR4"/>
    <mergeCell ref="AS4:AT4"/>
    <mergeCell ref="BM4:BN4"/>
    <mergeCell ref="BW4:BX4"/>
    <mergeCell ref="BO4:BP4"/>
    <mergeCell ref="BQ4:BR4"/>
    <mergeCell ref="CG4:CH4"/>
    <mergeCell ref="E3:F3"/>
    <mergeCell ref="G3:H3"/>
    <mergeCell ref="I3:J3"/>
    <mergeCell ref="K3:L3"/>
    <mergeCell ref="AA3:AB3"/>
    <mergeCell ref="AC3:AD3"/>
    <mergeCell ref="AA4:AB4"/>
    <mergeCell ref="U4:V4"/>
    <mergeCell ref="W3:X3"/>
    <mergeCell ref="W4:X4"/>
    <mergeCell ref="Y4:Z4"/>
    <mergeCell ref="AC4:AD4"/>
    <mergeCell ref="S4:T4"/>
    <mergeCell ref="E4:F4"/>
    <mergeCell ref="G4:H4"/>
    <mergeCell ref="I4:J4"/>
    <mergeCell ref="K4:L4"/>
    <mergeCell ref="AE3:AF3"/>
    <mergeCell ref="AG3:AH3"/>
    <mergeCell ref="AI3:AJ3"/>
    <mergeCell ref="AK3:AL3"/>
    <mergeCell ref="M3:N3"/>
    <mergeCell ref="O3:P3"/>
    <mergeCell ref="Q3:R3"/>
    <mergeCell ref="Y3:Z3"/>
    <mergeCell ref="S3:T3"/>
    <mergeCell ref="U3:V3"/>
    <mergeCell ref="BY3:BZ3"/>
    <mergeCell ref="CE3:CF3"/>
    <mergeCell ref="AM3:AN3"/>
    <mergeCell ref="AO3:AP3"/>
    <mergeCell ref="AQ3:AR3"/>
    <mergeCell ref="BE4:BF4"/>
    <mergeCell ref="BG4:BH4"/>
    <mergeCell ref="BI4:BJ4"/>
    <mergeCell ref="BK4:BL4"/>
    <mergeCell ref="AW4:AX4"/>
    <mergeCell ref="AY4:AZ4"/>
    <mergeCell ref="BA4:BB4"/>
    <mergeCell ref="BC4:BD4"/>
    <mergeCell ref="AM4:AN4"/>
    <mergeCell ref="BS4:BT4"/>
    <mergeCell ref="BU4:BV4"/>
    <mergeCell ref="BK3:BL3"/>
    <mergeCell ref="BW3:BX3"/>
    <mergeCell ref="BU3:BV3"/>
    <mergeCell ref="BM3:BN3"/>
    <mergeCell ref="BO3:BP3"/>
    <mergeCell ref="BQ3:BR3"/>
    <mergeCell ref="BS3:BT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CA3:CB3"/>
    <mergeCell ref="CI3:CJ3"/>
    <mergeCell ref="CK3:CL3"/>
    <mergeCell ref="CM3:CN3"/>
    <mergeCell ref="CO3:CP3"/>
    <mergeCell ref="CQ3:CR3"/>
    <mergeCell ref="CC3:CD3"/>
    <mergeCell ref="CS3:CT3"/>
    <mergeCell ref="CU3:CV3"/>
    <mergeCell ref="CG3:CH3"/>
    <mergeCell ref="DK3:DL3"/>
    <mergeCell ref="DM3:DN3"/>
    <mergeCell ref="DO3:DP3"/>
    <mergeCell ref="DQ3:DR3"/>
    <mergeCell ref="DC3:DD3"/>
    <mergeCell ref="DE3:DF3"/>
    <mergeCell ref="DG3:DH3"/>
    <mergeCell ref="DI3:DJ3"/>
    <mergeCell ref="CK4:CL4"/>
    <mergeCell ref="CQ4:CR4"/>
    <mergeCell ref="CW3:CX3"/>
    <mergeCell ref="CS4:CT4"/>
    <mergeCell ref="CW4:CX4"/>
    <mergeCell ref="DI4:DJ4"/>
    <mergeCell ref="DM4:DN4"/>
    <mergeCell ref="CY3:CZ3"/>
    <mergeCell ref="CM4:CN4"/>
    <mergeCell ref="CO4:CP4"/>
    <mergeCell ref="CU4:CV4"/>
    <mergeCell ref="DQ4:DR4"/>
  </mergeCells>
  <phoneticPr fontId="4"/>
  <conditionalFormatting sqref="EI5:EI40">
    <cfRule type="cellIs" dxfId="5" priority="1" stopIfTrue="1" operator="greaterThanOrEqual">
      <formula>1</formula>
    </cfRule>
  </conditionalFormatting>
  <pageMargins left="0.55118110236220474" right="0.55118110236220474" top="0.62992125984251968" bottom="0.27559055118110237" header="0" footer="0"/>
  <pageSetup paperSize="9" scale="92" fitToWidth="0" orientation="landscape" r:id="rId1"/>
  <headerFooter alignWithMargins="0"/>
  <colBreaks count="7" manualBreakCount="7">
    <brk id="24" max="41" man="1"/>
    <brk id="44" max="41" man="1"/>
    <brk id="64" max="41" man="1"/>
    <brk id="84" max="41" man="1"/>
    <brk id="104" max="41" man="1"/>
    <brk id="124" max="1048575" man="1"/>
    <brk id="1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showGridLines="0" view="pageBreakPreview" zoomScaleNormal="100" workbookViewId="0">
      <selection activeCell="ER5" sqref="ER5"/>
    </sheetView>
  </sheetViews>
  <sheetFormatPr defaultRowHeight="13.2"/>
  <cols>
    <col min="1" max="1" width="3.33203125" customWidth="1"/>
    <col min="2" max="2" width="11.77734375" customWidth="1"/>
    <col min="3" max="5" width="9.88671875" customWidth="1"/>
    <col min="6" max="6" width="30.88671875" customWidth="1"/>
  </cols>
  <sheetData>
    <row r="1" spans="1:6" ht="16.2">
      <c r="A1" s="9" t="s">
        <v>154</v>
      </c>
    </row>
    <row r="2" spans="1:6" ht="15.6">
      <c r="A2" s="1"/>
    </row>
    <row r="3" spans="1:6">
      <c r="F3" s="3" t="s">
        <v>28</v>
      </c>
    </row>
    <row r="4" spans="1:6">
      <c r="F4" s="15"/>
    </row>
    <row r="5" spans="1:6" ht="13.8">
      <c r="A5" s="12" t="s">
        <v>253</v>
      </c>
      <c r="B5" s="12"/>
      <c r="C5" s="12"/>
      <c r="D5" s="12"/>
      <c r="E5" s="12"/>
      <c r="F5" s="156" t="s">
        <v>31</v>
      </c>
    </row>
    <row r="6" spans="1:6" ht="15" customHeight="1">
      <c r="A6" s="203" t="s">
        <v>32</v>
      </c>
      <c r="B6" s="205" t="s">
        <v>241</v>
      </c>
      <c r="C6" s="162" t="s">
        <v>145</v>
      </c>
      <c r="D6" s="159"/>
      <c r="E6" s="160"/>
      <c r="F6" s="203" t="s">
        <v>33</v>
      </c>
    </row>
    <row r="7" spans="1:6" ht="29.25" customHeight="1">
      <c r="A7" s="204"/>
      <c r="B7" s="206"/>
      <c r="C7" s="161"/>
      <c r="D7" s="147" t="s">
        <v>141</v>
      </c>
      <c r="E7" s="147" t="s">
        <v>140</v>
      </c>
      <c r="F7" s="204"/>
    </row>
    <row r="8" spans="1:6" ht="16.5" customHeight="1">
      <c r="A8" s="4">
        <v>1</v>
      </c>
      <c r="B8" s="2" t="s">
        <v>239</v>
      </c>
      <c r="C8" s="163">
        <v>12</v>
      </c>
      <c r="D8" s="164">
        <v>12</v>
      </c>
      <c r="E8" s="34" t="s">
        <v>142</v>
      </c>
      <c r="F8" s="154" t="s">
        <v>138</v>
      </c>
    </row>
    <row r="9" spans="1:6" ht="16.5" customHeight="1">
      <c r="A9" s="2">
        <v>2</v>
      </c>
      <c r="B9" s="2" t="s">
        <v>239</v>
      </c>
      <c r="C9" s="165">
        <v>8.1</v>
      </c>
      <c r="D9" s="34">
        <v>8.1</v>
      </c>
      <c r="E9" s="34" t="s">
        <v>142</v>
      </c>
      <c r="F9" s="155"/>
    </row>
    <row r="10" spans="1:6" ht="16.5" customHeight="1">
      <c r="A10" s="2">
        <v>3</v>
      </c>
      <c r="B10" s="2" t="s">
        <v>239</v>
      </c>
      <c r="C10" s="166">
        <v>6</v>
      </c>
      <c r="D10" s="167">
        <v>6</v>
      </c>
      <c r="E10" s="34" t="s">
        <v>142</v>
      </c>
      <c r="F10" s="155"/>
    </row>
    <row r="11" spans="1:6" ht="16.5" customHeight="1">
      <c r="A11" s="2">
        <v>4</v>
      </c>
      <c r="B11" s="2" t="s">
        <v>239</v>
      </c>
      <c r="C11" s="165">
        <v>10</v>
      </c>
      <c r="D11" s="34">
        <v>10</v>
      </c>
      <c r="E11" s="34" t="s">
        <v>142</v>
      </c>
      <c r="F11" s="155"/>
    </row>
    <row r="12" spans="1:6" ht="16.5" customHeight="1">
      <c r="A12" s="2">
        <v>5</v>
      </c>
      <c r="B12" s="2" t="s">
        <v>239</v>
      </c>
      <c r="C12" s="165">
        <v>9.6</v>
      </c>
      <c r="D12" s="34">
        <v>9.6</v>
      </c>
      <c r="E12" s="34" t="s">
        <v>142</v>
      </c>
      <c r="F12" s="155"/>
    </row>
    <row r="13" spans="1:6" ht="16.5" customHeight="1">
      <c r="A13" s="4">
        <v>6</v>
      </c>
      <c r="B13" s="2" t="s">
        <v>239</v>
      </c>
      <c r="C13" s="146">
        <v>13</v>
      </c>
      <c r="D13" s="34">
        <v>13</v>
      </c>
      <c r="E13" s="34" t="s">
        <v>142</v>
      </c>
      <c r="F13" s="155"/>
    </row>
    <row r="14" spans="1:6" ht="16.5" customHeight="1">
      <c r="A14" s="13" t="s">
        <v>34</v>
      </c>
      <c r="B14" s="14"/>
      <c r="C14" s="165" t="s">
        <v>143</v>
      </c>
      <c r="D14" s="34" t="s">
        <v>144</v>
      </c>
      <c r="E14" s="34" t="s">
        <v>144</v>
      </c>
      <c r="F14" s="155"/>
    </row>
    <row r="15" spans="1:6">
      <c r="C15" s="15"/>
      <c r="D15" s="15"/>
      <c r="E15" s="15"/>
    </row>
    <row r="16" spans="1:6" ht="13.8">
      <c r="A16" s="12" t="s">
        <v>254</v>
      </c>
      <c r="B16" s="12"/>
      <c r="C16" s="158"/>
      <c r="D16" s="158"/>
      <c r="E16" s="158"/>
      <c r="F16" s="156" t="s">
        <v>31</v>
      </c>
    </row>
    <row r="17" spans="1:6" ht="15" customHeight="1">
      <c r="A17" s="203" t="s">
        <v>32</v>
      </c>
      <c r="B17" s="205" t="s">
        <v>241</v>
      </c>
      <c r="C17" s="162" t="s">
        <v>145</v>
      </c>
      <c r="D17" s="159"/>
      <c r="E17" s="160"/>
      <c r="F17" s="203" t="s">
        <v>33</v>
      </c>
    </row>
    <row r="18" spans="1:6" ht="29.25" customHeight="1">
      <c r="A18" s="204"/>
      <c r="B18" s="206"/>
      <c r="C18" s="161"/>
      <c r="D18" s="147" t="s">
        <v>141</v>
      </c>
      <c r="E18" s="147" t="s">
        <v>140</v>
      </c>
      <c r="F18" s="204"/>
    </row>
    <row r="19" spans="1:6" ht="16.5" customHeight="1">
      <c r="A19" s="4">
        <v>1</v>
      </c>
      <c r="B19" s="2" t="s">
        <v>240</v>
      </c>
      <c r="C19" s="146">
        <v>11</v>
      </c>
      <c r="D19" s="164">
        <v>11</v>
      </c>
      <c r="E19" s="34" t="s">
        <v>142</v>
      </c>
      <c r="F19" s="154" t="s">
        <v>139</v>
      </c>
    </row>
    <row r="20" spans="1:6" ht="16.5" customHeight="1">
      <c r="A20" s="2">
        <v>2</v>
      </c>
      <c r="B20" s="2" t="s">
        <v>240</v>
      </c>
      <c r="C20" s="165">
        <v>8.6999999999999993</v>
      </c>
      <c r="D20" s="34">
        <v>8.6999999999999993</v>
      </c>
      <c r="E20" s="34" t="s">
        <v>142</v>
      </c>
      <c r="F20" s="155"/>
    </row>
    <row r="21" spans="1:6" ht="16.5" customHeight="1">
      <c r="A21" s="2">
        <v>3</v>
      </c>
      <c r="B21" s="2" t="s">
        <v>240</v>
      </c>
      <c r="C21" s="168">
        <v>0.2</v>
      </c>
      <c r="D21" s="168">
        <v>0.2</v>
      </c>
      <c r="E21" s="169">
        <v>5.0000000000000001E-3</v>
      </c>
      <c r="F21" s="155"/>
    </row>
    <row r="22" spans="1:6" ht="16.5" customHeight="1">
      <c r="A22" s="4">
        <v>4</v>
      </c>
      <c r="B22" s="2" t="s">
        <v>240</v>
      </c>
      <c r="C22" s="146">
        <v>11</v>
      </c>
      <c r="D22" s="34">
        <v>11</v>
      </c>
      <c r="E22" s="34" t="s">
        <v>142</v>
      </c>
      <c r="F22" s="155"/>
    </row>
    <row r="23" spans="1:6" ht="16.5" customHeight="1">
      <c r="A23" s="2">
        <v>5</v>
      </c>
      <c r="B23" s="2" t="s">
        <v>240</v>
      </c>
      <c r="C23" s="165">
        <v>10</v>
      </c>
      <c r="D23" s="34">
        <v>10</v>
      </c>
      <c r="E23" s="34" t="s">
        <v>142</v>
      </c>
      <c r="F23" s="155"/>
    </row>
    <row r="24" spans="1:6" ht="16.5" customHeight="1">
      <c r="A24" s="4">
        <v>6</v>
      </c>
      <c r="B24" s="2" t="s">
        <v>240</v>
      </c>
      <c r="C24" s="163">
        <v>15</v>
      </c>
      <c r="D24" s="34">
        <v>15</v>
      </c>
      <c r="E24" s="34" t="s">
        <v>142</v>
      </c>
      <c r="F24" s="155"/>
    </row>
    <row r="25" spans="1:6" ht="16.5" customHeight="1">
      <c r="A25" s="13" t="s">
        <v>34</v>
      </c>
      <c r="B25" s="14"/>
      <c r="C25" s="165" t="s">
        <v>143</v>
      </c>
      <c r="D25" s="34" t="s">
        <v>144</v>
      </c>
      <c r="E25" s="34" t="s">
        <v>144</v>
      </c>
      <c r="F25" s="155"/>
    </row>
  </sheetData>
  <mergeCells count="6">
    <mergeCell ref="A17:A18"/>
    <mergeCell ref="B17:B18"/>
    <mergeCell ref="F17:F18"/>
    <mergeCell ref="A6:A7"/>
    <mergeCell ref="B6:B7"/>
    <mergeCell ref="F6:F7"/>
  </mergeCells>
  <phoneticPr fontId="4"/>
  <pageMargins left="0.70866141732283472" right="0.70866141732283472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134"/>
  <sheetViews>
    <sheetView showGridLines="0" view="pageBreakPreview" zoomScaleNormal="75" workbookViewId="0">
      <pane xSplit="2" ySplit="4" topLeftCell="C5" activePane="bottomRight" state="frozenSplit"/>
      <selection activeCell="ER5" sqref="ER5"/>
      <selection pane="topRight" activeCell="ER5" sqref="ER5"/>
      <selection pane="bottomLeft" activeCell="ER5" sqref="ER5"/>
      <selection pane="bottomRight" activeCell="ER5" sqref="ER5"/>
    </sheetView>
  </sheetViews>
  <sheetFormatPr defaultColWidth="3.77734375" defaultRowHeight="18.75" customHeight="1"/>
  <cols>
    <col min="1" max="1" width="4.109375" style="8" customWidth="1"/>
    <col min="2" max="2" width="13.21875" style="134" customWidth="1"/>
    <col min="3" max="3" width="1.21875" style="17" customWidth="1"/>
    <col min="4" max="4" width="7.6640625" style="17" customWidth="1"/>
    <col min="5" max="5" width="1.21875" style="62" customWidth="1"/>
    <col min="6" max="6" width="7.6640625" style="17" customWidth="1"/>
    <col min="7" max="7" width="1.21875" style="17" customWidth="1"/>
    <col min="8" max="8" width="7.6640625" style="17" customWidth="1"/>
    <col min="9" max="9" width="1.21875" style="17" customWidth="1"/>
    <col min="10" max="10" width="7.6640625" style="17" customWidth="1"/>
    <col min="11" max="11" width="1.21875" style="18" customWidth="1"/>
    <col min="12" max="12" width="7.77734375" style="18" customWidth="1"/>
    <col min="13" max="13" width="1.21875" style="18" customWidth="1"/>
    <col min="14" max="14" width="7.77734375" style="18" customWidth="1"/>
    <col min="15" max="15" width="1.21875" style="18" customWidth="1"/>
    <col min="16" max="16" width="7.77734375" style="18" customWidth="1"/>
    <col min="17" max="17" width="1.21875" style="18" customWidth="1"/>
    <col min="18" max="18" width="7.77734375" style="18" customWidth="1"/>
    <col min="19" max="19" width="1.21875" style="18" customWidth="1"/>
    <col min="20" max="20" width="7.77734375" style="18" customWidth="1"/>
    <col min="21" max="21" width="1.21875" style="18" customWidth="1"/>
    <col min="22" max="22" width="7.77734375" style="18" customWidth="1"/>
    <col min="23" max="23" width="1.21875" style="18" customWidth="1"/>
    <col min="24" max="24" width="7.6640625" style="18" customWidth="1"/>
    <col min="25" max="25" width="1.21875" style="18" customWidth="1"/>
    <col min="26" max="26" width="7.77734375" style="63" customWidth="1"/>
    <col min="27" max="27" width="1.21875" style="18" customWidth="1"/>
    <col min="28" max="28" width="7.6640625" style="18" customWidth="1"/>
    <col min="29" max="29" width="1.21875" style="18" customWidth="1"/>
    <col min="30" max="30" width="7.6640625" style="18" customWidth="1"/>
    <col min="31" max="31" width="1.21875" style="18" customWidth="1"/>
    <col min="32" max="32" width="7.6640625" style="18" customWidth="1"/>
    <col min="33" max="33" width="1.21875" style="17" customWidth="1"/>
    <col min="34" max="34" width="7.6640625" style="17" customWidth="1"/>
    <col min="35" max="35" width="1.21875" style="17" customWidth="1"/>
    <col min="36" max="36" width="7.6640625" style="17" customWidth="1"/>
    <col min="37" max="38" width="7.44140625" style="17" customWidth="1"/>
    <col min="39" max="39" width="25" style="17" bestFit="1" customWidth="1"/>
    <col min="40" max="82" width="7.44140625" style="17" customWidth="1"/>
    <col min="83" max="16384" width="3.77734375" style="17"/>
  </cols>
  <sheetData>
    <row r="1" spans="1:39" ht="27" customHeight="1">
      <c r="A1" s="5" t="s">
        <v>155</v>
      </c>
      <c r="H1" s="18"/>
      <c r="V1" s="6"/>
      <c r="AH1" s="26"/>
      <c r="AJ1" s="26" t="s">
        <v>28</v>
      </c>
    </row>
    <row r="2" spans="1:39" ht="12.75" customHeight="1">
      <c r="B2" s="5"/>
      <c r="N2" s="64"/>
      <c r="P2" s="64"/>
      <c r="Q2" s="64"/>
      <c r="R2" s="64"/>
      <c r="S2" s="64"/>
      <c r="T2" s="64"/>
      <c r="V2" s="64"/>
      <c r="X2" s="64"/>
      <c r="AC2" s="64"/>
      <c r="AD2" s="64"/>
      <c r="AE2" s="64"/>
      <c r="AF2" s="64"/>
      <c r="AH2" s="65"/>
      <c r="AJ2" s="65" t="s">
        <v>22</v>
      </c>
    </row>
    <row r="3" spans="1:39" ht="16.5" customHeight="1">
      <c r="A3" s="245" t="s">
        <v>19</v>
      </c>
      <c r="B3" s="243" t="s">
        <v>252</v>
      </c>
      <c r="C3" s="252" t="s">
        <v>105</v>
      </c>
      <c r="D3" s="253"/>
      <c r="E3" s="256" t="s">
        <v>20</v>
      </c>
      <c r="F3" s="257"/>
      <c r="G3" s="252" t="s">
        <v>106</v>
      </c>
      <c r="H3" s="253"/>
      <c r="I3" s="238" t="s">
        <v>21</v>
      </c>
      <c r="J3" s="239"/>
      <c r="K3" s="248" t="s">
        <v>107</v>
      </c>
      <c r="L3" s="249"/>
      <c r="M3" s="234" t="s">
        <v>108</v>
      </c>
      <c r="N3" s="235"/>
      <c r="O3" s="220" t="s">
        <v>133</v>
      </c>
      <c r="P3" s="221"/>
      <c r="Q3" s="221"/>
      <c r="R3" s="221"/>
      <c r="S3" s="221"/>
      <c r="T3" s="222"/>
      <c r="U3" s="234" t="s">
        <v>111</v>
      </c>
      <c r="V3" s="235"/>
      <c r="W3" s="234" t="s">
        <v>112</v>
      </c>
      <c r="X3" s="235"/>
      <c r="Y3" s="230" t="s">
        <v>113</v>
      </c>
      <c r="Z3" s="231"/>
      <c r="AA3" s="220" t="s">
        <v>134</v>
      </c>
      <c r="AB3" s="221"/>
      <c r="AC3" s="221"/>
      <c r="AD3" s="221"/>
      <c r="AE3" s="221"/>
      <c r="AF3" s="222"/>
      <c r="AG3" s="238" t="s">
        <v>23</v>
      </c>
      <c r="AH3" s="239"/>
      <c r="AI3" s="238" t="s">
        <v>35</v>
      </c>
      <c r="AJ3" s="239"/>
      <c r="AK3" s="8"/>
      <c r="AL3" s="207" t="s">
        <v>27</v>
      </c>
      <c r="AM3" s="8"/>
    </row>
    <row r="4" spans="1:39" ht="45.75" customHeight="1">
      <c r="A4" s="246"/>
      <c r="B4" s="244"/>
      <c r="C4" s="254"/>
      <c r="D4" s="255"/>
      <c r="E4" s="258"/>
      <c r="F4" s="259"/>
      <c r="G4" s="254"/>
      <c r="H4" s="255"/>
      <c r="I4" s="240"/>
      <c r="J4" s="241"/>
      <c r="K4" s="250"/>
      <c r="L4" s="251"/>
      <c r="M4" s="236"/>
      <c r="N4" s="237"/>
      <c r="O4" s="149"/>
      <c r="P4" s="150"/>
      <c r="Q4" s="247" t="s">
        <v>109</v>
      </c>
      <c r="R4" s="247"/>
      <c r="S4" s="247" t="s">
        <v>110</v>
      </c>
      <c r="T4" s="247"/>
      <c r="U4" s="236"/>
      <c r="V4" s="237"/>
      <c r="W4" s="236"/>
      <c r="X4" s="237"/>
      <c r="Y4" s="232"/>
      <c r="Z4" s="233"/>
      <c r="AA4" s="151"/>
      <c r="AB4" s="152"/>
      <c r="AC4" s="230" t="s">
        <v>114</v>
      </c>
      <c r="AD4" s="242"/>
      <c r="AE4" s="230" t="s">
        <v>115</v>
      </c>
      <c r="AF4" s="231"/>
      <c r="AG4" s="240"/>
      <c r="AH4" s="241"/>
      <c r="AI4" s="240"/>
      <c r="AJ4" s="241"/>
      <c r="AK4" s="8"/>
      <c r="AL4" s="208"/>
      <c r="AM4" s="8"/>
    </row>
    <row r="5" spans="1:39" s="7" customFormat="1" ht="18" customHeight="1">
      <c r="A5" s="66">
        <v>1</v>
      </c>
      <c r="B5" s="67" t="s">
        <v>156</v>
      </c>
      <c r="C5" s="68"/>
      <c r="D5" s="69" t="s">
        <v>1</v>
      </c>
      <c r="E5" s="68" t="s">
        <v>116</v>
      </c>
      <c r="F5" s="70">
        <v>2E-3</v>
      </c>
      <c r="G5" s="71"/>
      <c r="H5" s="72" t="s">
        <v>1</v>
      </c>
      <c r="I5" s="73"/>
      <c r="J5" s="74" t="s">
        <v>1</v>
      </c>
      <c r="K5" s="75"/>
      <c r="L5" s="76" t="s">
        <v>1</v>
      </c>
      <c r="M5" s="75"/>
      <c r="N5" s="76" t="s">
        <v>1</v>
      </c>
      <c r="O5" s="78"/>
      <c r="P5" s="76" t="s">
        <v>1</v>
      </c>
      <c r="Q5" s="75"/>
      <c r="R5" s="76" t="s">
        <v>1</v>
      </c>
      <c r="S5" s="77"/>
      <c r="T5" s="76" t="s">
        <v>1</v>
      </c>
      <c r="U5" s="75"/>
      <c r="V5" s="76" t="s">
        <v>1</v>
      </c>
      <c r="W5" s="75"/>
      <c r="X5" s="70" t="s">
        <v>1</v>
      </c>
      <c r="Y5" s="75"/>
      <c r="Z5" s="76" t="s">
        <v>1</v>
      </c>
      <c r="AA5" s="75"/>
      <c r="AB5" s="79" t="s">
        <v>1</v>
      </c>
      <c r="AC5" s="75"/>
      <c r="AD5" s="79" t="s">
        <v>1</v>
      </c>
      <c r="AE5" s="75"/>
      <c r="AF5" s="79" t="s">
        <v>1</v>
      </c>
      <c r="AG5" s="75"/>
      <c r="AH5" s="69" t="s">
        <v>1</v>
      </c>
      <c r="AI5" s="75"/>
      <c r="AJ5" s="69" t="s">
        <v>1</v>
      </c>
      <c r="AK5" s="8"/>
      <c r="AL5" s="16"/>
      <c r="AM5" s="80"/>
    </row>
    <row r="6" spans="1:39" ht="18" customHeight="1">
      <c r="A6" s="81">
        <v>2</v>
      </c>
      <c r="B6" s="67" t="s">
        <v>245</v>
      </c>
      <c r="C6" s="58"/>
      <c r="D6" s="69" t="s">
        <v>1</v>
      </c>
      <c r="E6" s="68"/>
      <c r="F6" s="70">
        <v>3.0000000000000001E-3</v>
      </c>
      <c r="G6" s="82"/>
      <c r="H6" s="83" t="s">
        <v>1</v>
      </c>
      <c r="I6" s="84"/>
      <c r="J6" s="85">
        <v>2.1000000000000001E-2</v>
      </c>
      <c r="K6" s="86"/>
      <c r="L6" s="76" t="s">
        <v>1</v>
      </c>
      <c r="M6" s="82"/>
      <c r="N6" s="76" t="s">
        <v>1</v>
      </c>
      <c r="O6" s="78"/>
      <c r="P6" s="76" t="s">
        <v>1</v>
      </c>
      <c r="Q6" s="82"/>
      <c r="R6" s="76" t="s">
        <v>1</v>
      </c>
      <c r="S6" s="77"/>
      <c r="T6" s="76" t="s">
        <v>1</v>
      </c>
      <c r="U6" s="75"/>
      <c r="V6" s="76" t="s">
        <v>1</v>
      </c>
      <c r="W6" s="82"/>
      <c r="X6" s="70" t="s">
        <v>1</v>
      </c>
      <c r="Y6" s="82"/>
      <c r="Z6" s="76" t="s">
        <v>1</v>
      </c>
      <c r="AA6" s="75"/>
      <c r="AB6" s="79" t="s">
        <v>1</v>
      </c>
      <c r="AC6" s="75"/>
      <c r="AD6" s="79" t="s">
        <v>1</v>
      </c>
      <c r="AE6" s="75"/>
      <c r="AF6" s="79" t="s">
        <v>1</v>
      </c>
      <c r="AG6" s="82"/>
      <c r="AH6" s="69" t="s">
        <v>1</v>
      </c>
      <c r="AI6" s="82"/>
      <c r="AJ6" s="69" t="s">
        <v>1</v>
      </c>
      <c r="AL6" s="16" t="s">
        <v>104</v>
      </c>
      <c r="AM6" s="87"/>
    </row>
    <row r="7" spans="1:39" ht="18" customHeight="1">
      <c r="A7" s="66">
        <v>3</v>
      </c>
      <c r="B7" s="67" t="s">
        <v>245</v>
      </c>
      <c r="C7" s="88"/>
      <c r="D7" s="69" t="s">
        <v>1</v>
      </c>
      <c r="E7" s="89"/>
      <c r="F7" s="70" t="s">
        <v>1</v>
      </c>
      <c r="G7" s="89"/>
      <c r="H7" s="70" t="s">
        <v>1</v>
      </c>
      <c r="I7" s="89"/>
      <c r="J7" s="70" t="s">
        <v>1</v>
      </c>
      <c r="K7" s="89"/>
      <c r="L7" s="70" t="s">
        <v>1</v>
      </c>
      <c r="M7" s="89"/>
      <c r="N7" s="70" t="s">
        <v>1</v>
      </c>
      <c r="O7" s="89"/>
      <c r="P7" s="70" t="s">
        <v>1</v>
      </c>
      <c r="Q7" s="89"/>
      <c r="R7" s="70" t="s">
        <v>1</v>
      </c>
      <c r="S7" s="89"/>
      <c r="T7" s="70" t="s">
        <v>1</v>
      </c>
      <c r="U7" s="89"/>
      <c r="V7" s="70" t="s">
        <v>1</v>
      </c>
      <c r="W7" s="89"/>
      <c r="X7" s="70" t="s">
        <v>1</v>
      </c>
      <c r="Y7" s="89"/>
      <c r="Z7" s="70" t="s">
        <v>1</v>
      </c>
      <c r="AA7" s="89"/>
      <c r="AB7" s="70" t="s">
        <v>1</v>
      </c>
      <c r="AC7" s="89"/>
      <c r="AD7" s="70" t="s">
        <v>1</v>
      </c>
      <c r="AE7" s="89"/>
      <c r="AF7" s="70" t="s">
        <v>1</v>
      </c>
      <c r="AG7" s="82"/>
      <c r="AH7" s="69" t="s">
        <v>1</v>
      </c>
      <c r="AI7" s="213" t="s">
        <v>137</v>
      </c>
      <c r="AJ7" s="214"/>
      <c r="AL7" s="16" t="s">
        <v>128</v>
      </c>
      <c r="AM7" s="90"/>
    </row>
    <row r="8" spans="1:39" ht="18" customHeight="1">
      <c r="A8" s="66">
        <v>4</v>
      </c>
      <c r="B8" s="67" t="s">
        <v>158</v>
      </c>
      <c r="C8" s="68"/>
      <c r="D8" s="69" t="s">
        <v>1</v>
      </c>
      <c r="E8" s="75"/>
      <c r="F8" s="70" t="s">
        <v>1</v>
      </c>
      <c r="G8" s="82"/>
      <c r="H8" s="72" t="s">
        <v>1</v>
      </c>
      <c r="I8" s="75"/>
      <c r="J8" s="70" t="s">
        <v>1</v>
      </c>
      <c r="K8" s="68"/>
      <c r="L8" s="76" t="s">
        <v>1</v>
      </c>
      <c r="M8" s="68" t="s">
        <v>116</v>
      </c>
      <c r="N8" s="91">
        <v>2.0000000000000001E-4</v>
      </c>
      <c r="O8" s="93"/>
      <c r="P8" s="93">
        <v>0.02</v>
      </c>
      <c r="Q8" s="75"/>
      <c r="R8" s="92">
        <v>1.9E-2</v>
      </c>
      <c r="S8" s="68"/>
      <c r="T8" s="91">
        <v>5.0000000000000001E-4</v>
      </c>
      <c r="U8" s="68"/>
      <c r="V8" s="76" t="s">
        <v>1</v>
      </c>
      <c r="W8" s="68" t="s">
        <v>116</v>
      </c>
      <c r="X8" s="92">
        <v>1E-3</v>
      </c>
      <c r="Y8" s="68" t="s">
        <v>116</v>
      </c>
      <c r="Z8" s="91">
        <v>2.0000000000000001E-4</v>
      </c>
      <c r="AA8" s="75"/>
      <c r="AB8" s="79" t="s">
        <v>1</v>
      </c>
      <c r="AC8" s="75"/>
      <c r="AD8" s="79" t="s">
        <v>1</v>
      </c>
      <c r="AE8" s="75"/>
      <c r="AF8" s="79" t="s">
        <v>1</v>
      </c>
      <c r="AG8" s="75"/>
      <c r="AH8" s="69" t="s">
        <v>1</v>
      </c>
      <c r="AI8" s="75"/>
      <c r="AJ8" s="69" t="s">
        <v>1</v>
      </c>
      <c r="AL8" s="16"/>
    </row>
    <row r="9" spans="1:39" ht="18" customHeight="1">
      <c r="A9" s="66">
        <v>5</v>
      </c>
      <c r="B9" s="67" t="s">
        <v>160</v>
      </c>
      <c r="C9" s="68"/>
      <c r="D9" s="69" t="s">
        <v>1</v>
      </c>
      <c r="E9" s="75"/>
      <c r="F9" s="70" t="s">
        <v>1</v>
      </c>
      <c r="G9" s="82"/>
      <c r="H9" s="72" t="s">
        <v>1</v>
      </c>
      <c r="I9" s="75"/>
      <c r="J9" s="70" t="s">
        <v>1</v>
      </c>
      <c r="K9" s="75"/>
      <c r="L9" s="76" t="s">
        <v>1</v>
      </c>
      <c r="M9" s="75"/>
      <c r="N9" s="76" t="s">
        <v>1</v>
      </c>
      <c r="O9" s="78"/>
      <c r="P9" s="76" t="s">
        <v>1</v>
      </c>
      <c r="Q9" s="75"/>
      <c r="R9" s="76" t="s">
        <v>1</v>
      </c>
      <c r="S9" s="77"/>
      <c r="T9" s="76" t="s">
        <v>1</v>
      </c>
      <c r="U9" s="75"/>
      <c r="V9" s="76" t="s">
        <v>1</v>
      </c>
      <c r="W9" s="75"/>
      <c r="X9" s="70" t="s">
        <v>1</v>
      </c>
      <c r="Y9" s="75"/>
      <c r="Z9" s="76" t="s">
        <v>1</v>
      </c>
      <c r="AA9" s="75"/>
      <c r="AB9" s="94">
        <v>9.8000000000000007</v>
      </c>
      <c r="AC9" s="75"/>
      <c r="AD9" s="94">
        <v>9.8000000000000007</v>
      </c>
      <c r="AE9" s="75" t="s">
        <v>116</v>
      </c>
      <c r="AF9" s="95">
        <v>2E-3</v>
      </c>
      <c r="AG9" s="75"/>
      <c r="AH9" s="69" t="s">
        <v>117</v>
      </c>
      <c r="AI9" s="75"/>
      <c r="AJ9" s="69" t="s">
        <v>1</v>
      </c>
      <c r="AL9" s="16"/>
    </row>
    <row r="10" spans="1:39" ht="18" customHeight="1">
      <c r="A10" s="81">
        <v>6</v>
      </c>
      <c r="B10" s="67" t="s">
        <v>160</v>
      </c>
      <c r="C10" s="68"/>
      <c r="D10" s="69" t="s">
        <v>1</v>
      </c>
      <c r="E10" s="75"/>
      <c r="F10" s="70" t="s">
        <v>1</v>
      </c>
      <c r="G10" s="82"/>
      <c r="H10" s="72" t="s">
        <v>117</v>
      </c>
      <c r="I10" s="75"/>
      <c r="J10" s="70" t="s">
        <v>1</v>
      </c>
      <c r="K10" s="75"/>
      <c r="L10" s="76" t="s">
        <v>1</v>
      </c>
      <c r="M10" s="75"/>
      <c r="N10" s="76" t="s">
        <v>1</v>
      </c>
      <c r="O10" s="78"/>
      <c r="P10" s="76" t="s">
        <v>1</v>
      </c>
      <c r="Q10" s="75"/>
      <c r="R10" s="76" t="s">
        <v>1</v>
      </c>
      <c r="S10" s="77"/>
      <c r="T10" s="76" t="s">
        <v>1</v>
      </c>
      <c r="U10" s="75"/>
      <c r="V10" s="76" t="s">
        <v>1</v>
      </c>
      <c r="W10" s="75"/>
      <c r="X10" s="70" t="s">
        <v>1</v>
      </c>
      <c r="Y10" s="75"/>
      <c r="Z10" s="76" t="s">
        <v>1</v>
      </c>
      <c r="AA10" s="84"/>
      <c r="AB10" s="97">
        <v>11</v>
      </c>
      <c r="AC10" s="75"/>
      <c r="AD10" s="96">
        <v>11</v>
      </c>
      <c r="AE10" s="75" t="s">
        <v>116</v>
      </c>
      <c r="AF10" s="95">
        <v>2E-3</v>
      </c>
      <c r="AG10" s="75"/>
      <c r="AH10" s="69" t="s">
        <v>1</v>
      </c>
      <c r="AI10" s="75"/>
      <c r="AJ10" s="69" t="s">
        <v>1</v>
      </c>
      <c r="AL10" s="16" t="s">
        <v>104</v>
      </c>
    </row>
    <row r="11" spans="1:39" ht="18" customHeight="1">
      <c r="A11" s="81">
        <v>7</v>
      </c>
      <c r="B11" s="67" t="s">
        <v>160</v>
      </c>
      <c r="C11" s="68"/>
      <c r="D11" s="69" t="s">
        <v>1</v>
      </c>
      <c r="E11" s="75"/>
      <c r="F11" s="70" t="s">
        <v>1</v>
      </c>
      <c r="G11" s="82"/>
      <c r="H11" s="72" t="s">
        <v>1</v>
      </c>
      <c r="I11" s="75"/>
      <c r="J11" s="70" t="s">
        <v>1</v>
      </c>
      <c r="K11" s="75"/>
      <c r="L11" s="76" t="s">
        <v>1</v>
      </c>
      <c r="M11" s="75"/>
      <c r="N11" s="76" t="s">
        <v>1</v>
      </c>
      <c r="O11" s="78"/>
      <c r="P11" s="76" t="s">
        <v>1</v>
      </c>
      <c r="Q11" s="75"/>
      <c r="R11" s="76" t="s">
        <v>1</v>
      </c>
      <c r="S11" s="77"/>
      <c r="T11" s="76" t="s">
        <v>1</v>
      </c>
      <c r="U11" s="75"/>
      <c r="V11" s="76" t="s">
        <v>1</v>
      </c>
      <c r="W11" s="75"/>
      <c r="X11" s="70" t="s">
        <v>1</v>
      </c>
      <c r="Y11" s="75"/>
      <c r="Z11" s="76" t="s">
        <v>1</v>
      </c>
      <c r="AA11" s="84"/>
      <c r="AB11" s="97">
        <v>14</v>
      </c>
      <c r="AC11" s="75"/>
      <c r="AD11" s="96">
        <v>14</v>
      </c>
      <c r="AE11" s="75" t="s">
        <v>116</v>
      </c>
      <c r="AF11" s="95">
        <v>2E-3</v>
      </c>
      <c r="AG11" s="75"/>
      <c r="AH11" s="69" t="s">
        <v>117</v>
      </c>
      <c r="AI11" s="75"/>
      <c r="AJ11" s="69" t="s">
        <v>1</v>
      </c>
      <c r="AL11" s="16" t="s">
        <v>104</v>
      </c>
    </row>
    <row r="12" spans="1:39" ht="18" customHeight="1">
      <c r="A12" s="66">
        <v>8</v>
      </c>
      <c r="B12" s="67" t="s">
        <v>160</v>
      </c>
      <c r="C12" s="68"/>
      <c r="D12" s="69" t="s">
        <v>1</v>
      </c>
      <c r="E12" s="75"/>
      <c r="F12" s="70" t="s">
        <v>1</v>
      </c>
      <c r="G12" s="82"/>
      <c r="H12" s="72" t="s">
        <v>1</v>
      </c>
      <c r="I12" s="75"/>
      <c r="J12" s="70" t="s">
        <v>1</v>
      </c>
      <c r="K12" s="75"/>
      <c r="L12" s="76" t="s">
        <v>1</v>
      </c>
      <c r="M12" s="75"/>
      <c r="N12" s="76" t="s">
        <v>1</v>
      </c>
      <c r="O12" s="78"/>
      <c r="P12" s="76" t="s">
        <v>1</v>
      </c>
      <c r="Q12" s="75"/>
      <c r="R12" s="76" t="s">
        <v>1</v>
      </c>
      <c r="S12" s="77"/>
      <c r="T12" s="76" t="s">
        <v>1</v>
      </c>
      <c r="U12" s="75"/>
      <c r="V12" s="76" t="s">
        <v>1</v>
      </c>
      <c r="W12" s="75"/>
      <c r="X12" s="70" t="s">
        <v>1</v>
      </c>
      <c r="Y12" s="75"/>
      <c r="Z12" s="76" t="s">
        <v>1</v>
      </c>
      <c r="AA12" s="68"/>
      <c r="AB12" s="94">
        <v>5.7</v>
      </c>
      <c r="AC12" s="75"/>
      <c r="AD12" s="94">
        <v>5.7</v>
      </c>
      <c r="AE12" s="75" t="s">
        <v>116</v>
      </c>
      <c r="AF12" s="95">
        <v>2E-3</v>
      </c>
      <c r="AG12" s="75"/>
      <c r="AH12" s="69" t="s">
        <v>1</v>
      </c>
      <c r="AI12" s="75"/>
      <c r="AJ12" s="69" t="s">
        <v>1</v>
      </c>
      <c r="AL12" s="16"/>
    </row>
    <row r="13" spans="1:39" ht="18" customHeight="1">
      <c r="A13" s="81">
        <v>9</v>
      </c>
      <c r="B13" s="67" t="s">
        <v>160</v>
      </c>
      <c r="C13" s="68"/>
      <c r="D13" s="69" t="s">
        <v>1</v>
      </c>
      <c r="E13" s="75"/>
      <c r="F13" s="70" t="s">
        <v>1</v>
      </c>
      <c r="G13" s="82"/>
      <c r="H13" s="72" t="s">
        <v>1</v>
      </c>
      <c r="I13" s="75"/>
      <c r="J13" s="70" t="s">
        <v>1</v>
      </c>
      <c r="K13" s="75"/>
      <c r="L13" s="76" t="s">
        <v>1</v>
      </c>
      <c r="M13" s="68" t="s">
        <v>116</v>
      </c>
      <c r="N13" s="91">
        <v>2.0000000000000001E-4</v>
      </c>
      <c r="O13" s="78"/>
      <c r="P13" s="78">
        <v>4.7000000000000002E-3</v>
      </c>
      <c r="Q13" s="75"/>
      <c r="R13" s="76">
        <v>4.4999999999999997E-3</v>
      </c>
      <c r="S13" s="68" t="s">
        <v>116</v>
      </c>
      <c r="T13" s="91">
        <v>2.0000000000000001E-4</v>
      </c>
      <c r="U13" s="75"/>
      <c r="V13" s="76" t="s">
        <v>1</v>
      </c>
      <c r="W13" s="75"/>
      <c r="X13" s="70">
        <v>7.0000000000000001E-3</v>
      </c>
      <c r="Y13" s="84"/>
      <c r="Z13" s="98">
        <v>0.15</v>
      </c>
      <c r="AA13" s="75"/>
      <c r="AB13" s="79" t="s">
        <v>1</v>
      </c>
      <c r="AC13" s="75"/>
      <c r="AD13" s="79" t="s">
        <v>1</v>
      </c>
      <c r="AE13" s="75"/>
      <c r="AF13" s="79" t="s">
        <v>1</v>
      </c>
      <c r="AG13" s="75"/>
      <c r="AH13" s="69" t="s">
        <v>1</v>
      </c>
      <c r="AI13" s="75"/>
      <c r="AJ13" s="69" t="s">
        <v>1</v>
      </c>
      <c r="AL13" s="16" t="s">
        <v>104</v>
      </c>
    </row>
    <row r="14" spans="1:39" ht="18" customHeight="1">
      <c r="A14" s="81">
        <v>10</v>
      </c>
      <c r="B14" s="67" t="s">
        <v>162</v>
      </c>
      <c r="C14" s="68"/>
      <c r="D14" s="69" t="s">
        <v>1</v>
      </c>
      <c r="E14" s="75"/>
      <c r="F14" s="70" t="s">
        <v>1</v>
      </c>
      <c r="G14" s="82"/>
      <c r="H14" s="72" t="s">
        <v>1</v>
      </c>
      <c r="I14" s="75"/>
      <c r="J14" s="70" t="s">
        <v>1</v>
      </c>
      <c r="K14" s="75"/>
      <c r="L14" s="76" t="s">
        <v>1</v>
      </c>
      <c r="M14" s="75"/>
      <c r="N14" s="76" t="s">
        <v>1</v>
      </c>
      <c r="O14" s="78"/>
      <c r="P14" s="76" t="s">
        <v>1</v>
      </c>
      <c r="Q14" s="82"/>
      <c r="R14" s="76" t="s">
        <v>1</v>
      </c>
      <c r="S14" s="77"/>
      <c r="T14" s="76" t="s">
        <v>1</v>
      </c>
      <c r="U14" s="82"/>
      <c r="V14" s="76" t="s">
        <v>1</v>
      </c>
      <c r="W14" s="75"/>
      <c r="X14" s="70" t="s">
        <v>1</v>
      </c>
      <c r="Y14" s="75"/>
      <c r="Z14" s="76" t="s">
        <v>1</v>
      </c>
      <c r="AA14" s="84"/>
      <c r="AB14" s="97">
        <v>13</v>
      </c>
      <c r="AC14" s="75"/>
      <c r="AD14" s="96">
        <v>13</v>
      </c>
      <c r="AE14" s="75" t="s">
        <v>116</v>
      </c>
      <c r="AF14" s="95">
        <v>2E-3</v>
      </c>
      <c r="AG14" s="75"/>
      <c r="AH14" s="69" t="s">
        <v>1</v>
      </c>
      <c r="AI14" s="75"/>
      <c r="AJ14" s="69" t="s">
        <v>1</v>
      </c>
      <c r="AL14" s="16" t="s">
        <v>104</v>
      </c>
    </row>
    <row r="15" spans="1:39" ht="18" customHeight="1">
      <c r="A15" s="66">
        <v>11</v>
      </c>
      <c r="B15" s="67" t="s">
        <v>162</v>
      </c>
      <c r="C15" s="68"/>
      <c r="D15" s="69" t="s">
        <v>1</v>
      </c>
      <c r="E15" s="75"/>
      <c r="F15" s="70" t="s">
        <v>1</v>
      </c>
      <c r="G15" s="82"/>
      <c r="H15" s="72" t="s">
        <v>1</v>
      </c>
      <c r="I15" s="75"/>
      <c r="J15" s="70" t="s">
        <v>1</v>
      </c>
      <c r="K15" s="75"/>
      <c r="L15" s="76" t="s">
        <v>1</v>
      </c>
      <c r="M15" s="75"/>
      <c r="N15" s="76" t="s">
        <v>1</v>
      </c>
      <c r="O15" s="78"/>
      <c r="P15" s="76" t="s">
        <v>1</v>
      </c>
      <c r="Q15" s="75"/>
      <c r="R15" s="76" t="s">
        <v>1</v>
      </c>
      <c r="S15" s="77"/>
      <c r="T15" s="76" t="s">
        <v>1</v>
      </c>
      <c r="U15" s="75"/>
      <c r="V15" s="76" t="s">
        <v>1</v>
      </c>
      <c r="W15" s="75"/>
      <c r="X15" s="70" t="s">
        <v>1</v>
      </c>
      <c r="Y15" s="75"/>
      <c r="Z15" s="76" t="s">
        <v>1</v>
      </c>
      <c r="AA15" s="75"/>
      <c r="AB15" s="99">
        <v>6.4</v>
      </c>
      <c r="AC15" s="75"/>
      <c r="AD15" s="94">
        <v>6.4</v>
      </c>
      <c r="AE15" s="75" t="s">
        <v>116</v>
      </c>
      <c r="AF15" s="95">
        <v>2E-3</v>
      </c>
      <c r="AG15" s="75"/>
      <c r="AH15" s="69" t="s">
        <v>1</v>
      </c>
      <c r="AI15" s="75"/>
      <c r="AJ15" s="69" t="s">
        <v>1</v>
      </c>
      <c r="AL15" s="16"/>
    </row>
    <row r="16" spans="1:39" ht="18" customHeight="1">
      <c r="A16" s="66">
        <v>12</v>
      </c>
      <c r="B16" s="67" t="s">
        <v>162</v>
      </c>
      <c r="C16" s="68"/>
      <c r="D16" s="69" t="s">
        <v>1</v>
      </c>
      <c r="E16" s="75"/>
      <c r="F16" s="70" t="s">
        <v>1</v>
      </c>
      <c r="G16" s="82"/>
      <c r="H16" s="72" t="s">
        <v>1</v>
      </c>
      <c r="I16" s="75"/>
      <c r="J16" s="70" t="s">
        <v>1</v>
      </c>
      <c r="K16" s="75"/>
      <c r="L16" s="76" t="s">
        <v>1</v>
      </c>
      <c r="M16" s="75"/>
      <c r="N16" s="70">
        <v>1.4999999999999999E-2</v>
      </c>
      <c r="O16" s="75" t="s">
        <v>116</v>
      </c>
      <c r="P16" s="91">
        <v>4.0000000000000002E-4</v>
      </c>
      <c r="Q16" s="75" t="s">
        <v>116</v>
      </c>
      <c r="R16" s="91">
        <v>2.0000000000000001E-4</v>
      </c>
      <c r="S16" s="75" t="s">
        <v>116</v>
      </c>
      <c r="T16" s="91">
        <v>2.0000000000000001E-4</v>
      </c>
      <c r="U16" s="75"/>
      <c r="V16" s="76">
        <v>9.7000000000000003E-3</v>
      </c>
      <c r="W16" s="68" t="s">
        <v>116</v>
      </c>
      <c r="X16" s="92">
        <v>1E-3</v>
      </c>
      <c r="Y16" s="68" t="s">
        <v>116</v>
      </c>
      <c r="Z16" s="91">
        <v>2.0000000000000001E-4</v>
      </c>
      <c r="AA16" s="75"/>
      <c r="AB16" s="79" t="s">
        <v>1</v>
      </c>
      <c r="AC16" s="75"/>
      <c r="AD16" s="79" t="s">
        <v>1</v>
      </c>
      <c r="AE16" s="75"/>
      <c r="AF16" s="79" t="s">
        <v>1</v>
      </c>
      <c r="AG16" s="75"/>
      <c r="AH16" s="69" t="s">
        <v>1</v>
      </c>
      <c r="AI16" s="75"/>
      <c r="AJ16" s="69" t="s">
        <v>1</v>
      </c>
      <c r="AL16" s="16"/>
    </row>
    <row r="17" spans="1:38" ht="18" customHeight="1">
      <c r="A17" s="81">
        <v>13</v>
      </c>
      <c r="B17" s="67" t="s">
        <v>162</v>
      </c>
      <c r="C17" s="68"/>
      <c r="D17" s="69" t="s">
        <v>1</v>
      </c>
      <c r="E17" s="75"/>
      <c r="F17" s="70" t="s">
        <v>1</v>
      </c>
      <c r="G17" s="82"/>
      <c r="H17" s="72" t="s">
        <v>1</v>
      </c>
      <c r="I17" s="75"/>
      <c r="J17" s="70" t="s">
        <v>1</v>
      </c>
      <c r="K17" s="75"/>
      <c r="L17" s="76" t="s">
        <v>1</v>
      </c>
      <c r="M17" s="75"/>
      <c r="N17" s="76" t="s">
        <v>1</v>
      </c>
      <c r="O17" s="78"/>
      <c r="P17" s="76" t="s">
        <v>1</v>
      </c>
      <c r="Q17" s="75"/>
      <c r="R17" s="76" t="s">
        <v>1</v>
      </c>
      <c r="S17" s="77"/>
      <c r="T17" s="76" t="s">
        <v>1</v>
      </c>
      <c r="U17" s="75"/>
      <c r="V17" s="76" t="s">
        <v>1</v>
      </c>
      <c r="W17" s="100"/>
      <c r="X17" s="70" t="s">
        <v>1</v>
      </c>
      <c r="Y17" s="75"/>
      <c r="Z17" s="76" t="s">
        <v>1</v>
      </c>
      <c r="AA17" s="84"/>
      <c r="AB17" s="97">
        <v>14</v>
      </c>
      <c r="AC17" s="75"/>
      <c r="AD17" s="96">
        <v>14</v>
      </c>
      <c r="AE17" s="75" t="s">
        <v>116</v>
      </c>
      <c r="AF17" s="95">
        <v>2E-3</v>
      </c>
      <c r="AG17" s="75"/>
      <c r="AH17" s="69" t="s">
        <v>1</v>
      </c>
      <c r="AI17" s="75"/>
      <c r="AJ17" s="69" t="s">
        <v>1</v>
      </c>
      <c r="AL17" s="16" t="s">
        <v>104</v>
      </c>
    </row>
    <row r="18" spans="1:38" ht="18" customHeight="1">
      <c r="A18" s="81">
        <v>14</v>
      </c>
      <c r="B18" s="67" t="s">
        <v>246</v>
      </c>
      <c r="C18" s="68"/>
      <c r="D18" s="69" t="s">
        <v>1</v>
      </c>
      <c r="E18" s="101"/>
      <c r="F18" s="102">
        <v>1.2E-2</v>
      </c>
      <c r="G18" s="82"/>
      <c r="H18" s="72" t="s">
        <v>1</v>
      </c>
      <c r="I18" s="82"/>
      <c r="J18" s="70" t="s">
        <v>1</v>
      </c>
      <c r="K18" s="75"/>
      <c r="L18" s="76" t="s">
        <v>1</v>
      </c>
      <c r="M18" s="75"/>
      <c r="N18" s="76" t="s">
        <v>1</v>
      </c>
      <c r="O18" s="78"/>
      <c r="P18" s="76" t="s">
        <v>1</v>
      </c>
      <c r="Q18" s="75"/>
      <c r="R18" s="76" t="s">
        <v>1</v>
      </c>
      <c r="S18" s="77"/>
      <c r="T18" s="76" t="s">
        <v>1</v>
      </c>
      <c r="U18" s="75"/>
      <c r="V18" s="76" t="s">
        <v>1</v>
      </c>
      <c r="W18" s="75"/>
      <c r="X18" s="70" t="s">
        <v>1</v>
      </c>
      <c r="Y18" s="75"/>
      <c r="Z18" s="76" t="s">
        <v>1</v>
      </c>
      <c r="AA18" s="75"/>
      <c r="AB18" s="76" t="s">
        <v>1</v>
      </c>
      <c r="AC18" s="75"/>
      <c r="AD18" s="76" t="s">
        <v>1</v>
      </c>
      <c r="AE18" s="75"/>
      <c r="AF18" s="70" t="s">
        <v>1</v>
      </c>
      <c r="AG18" s="75"/>
      <c r="AH18" s="69" t="s">
        <v>1</v>
      </c>
      <c r="AI18" s="75"/>
      <c r="AJ18" s="69" t="s">
        <v>1</v>
      </c>
      <c r="AL18" s="16" t="s">
        <v>104</v>
      </c>
    </row>
    <row r="19" spans="1:38" ht="18" customHeight="1">
      <c r="A19" s="66">
        <v>15</v>
      </c>
      <c r="B19" s="67" t="s">
        <v>166</v>
      </c>
      <c r="C19" s="68"/>
      <c r="D19" s="69" t="s">
        <v>1</v>
      </c>
      <c r="E19" s="82"/>
      <c r="F19" s="70" t="s">
        <v>1</v>
      </c>
      <c r="G19" s="82"/>
      <c r="H19" s="72" t="s">
        <v>1</v>
      </c>
      <c r="I19" s="82"/>
      <c r="J19" s="70" t="s">
        <v>1</v>
      </c>
      <c r="K19" s="75"/>
      <c r="L19" s="76" t="s">
        <v>1</v>
      </c>
      <c r="M19" s="213" t="s">
        <v>137</v>
      </c>
      <c r="N19" s="214"/>
      <c r="O19" s="213" t="s">
        <v>137</v>
      </c>
      <c r="P19" s="214"/>
      <c r="Q19" s="213" t="s">
        <v>137</v>
      </c>
      <c r="R19" s="214"/>
      <c r="S19" s="213" t="s">
        <v>137</v>
      </c>
      <c r="T19" s="214"/>
      <c r="U19" s="213" t="s">
        <v>137</v>
      </c>
      <c r="V19" s="214"/>
      <c r="W19" s="213" t="s">
        <v>137</v>
      </c>
      <c r="X19" s="214"/>
      <c r="Y19" s="213" t="s">
        <v>137</v>
      </c>
      <c r="Z19" s="214"/>
      <c r="AA19" s="213" t="s">
        <v>137</v>
      </c>
      <c r="AB19" s="214"/>
      <c r="AC19" s="213" t="s">
        <v>137</v>
      </c>
      <c r="AD19" s="214"/>
      <c r="AE19" s="213" t="s">
        <v>137</v>
      </c>
      <c r="AF19" s="214"/>
      <c r="AG19" s="75"/>
      <c r="AH19" s="69" t="s">
        <v>1</v>
      </c>
      <c r="AI19" s="75"/>
      <c r="AJ19" s="69" t="s">
        <v>1</v>
      </c>
      <c r="AL19" s="16" t="s">
        <v>128</v>
      </c>
    </row>
    <row r="20" spans="1:38" ht="18" customHeight="1">
      <c r="A20" s="34">
        <v>16</v>
      </c>
      <c r="B20" s="67" t="s">
        <v>166</v>
      </c>
      <c r="C20" s="68"/>
      <c r="D20" s="69" t="s">
        <v>1</v>
      </c>
      <c r="E20" s="75"/>
      <c r="F20" s="70" t="s">
        <v>1</v>
      </c>
      <c r="G20" s="82"/>
      <c r="H20" s="72" t="s">
        <v>1</v>
      </c>
      <c r="I20" s="75"/>
      <c r="J20" s="70" t="s">
        <v>1</v>
      </c>
      <c r="K20" s="75"/>
      <c r="L20" s="76" t="s">
        <v>1</v>
      </c>
      <c r="M20" s="75"/>
      <c r="N20" s="76" t="s">
        <v>1</v>
      </c>
      <c r="O20" s="78"/>
      <c r="P20" s="76" t="s">
        <v>1</v>
      </c>
      <c r="Q20" s="82"/>
      <c r="R20" s="76" t="s">
        <v>1</v>
      </c>
      <c r="S20" s="77"/>
      <c r="T20" s="76" t="s">
        <v>1</v>
      </c>
      <c r="U20" s="100"/>
      <c r="V20" s="76" t="s">
        <v>1</v>
      </c>
      <c r="W20" s="82"/>
      <c r="X20" s="70" t="s">
        <v>1</v>
      </c>
      <c r="Y20" s="82"/>
      <c r="Z20" s="76" t="s">
        <v>1</v>
      </c>
      <c r="AA20" s="75"/>
      <c r="AB20" s="103">
        <v>10</v>
      </c>
      <c r="AC20" s="75"/>
      <c r="AD20" s="103">
        <v>10</v>
      </c>
      <c r="AE20" s="75" t="s">
        <v>36</v>
      </c>
      <c r="AF20" s="70">
        <v>2E-3</v>
      </c>
      <c r="AG20" s="75"/>
      <c r="AH20" s="69" t="s">
        <v>1</v>
      </c>
      <c r="AI20" s="75"/>
      <c r="AJ20" s="69" t="s">
        <v>1</v>
      </c>
      <c r="AL20" s="16"/>
    </row>
    <row r="21" spans="1:38" ht="18" customHeight="1">
      <c r="A21" s="34">
        <v>17</v>
      </c>
      <c r="B21" s="67" t="s">
        <v>247</v>
      </c>
      <c r="C21" s="104"/>
      <c r="D21" s="69" t="s">
        <v>1</v>
      </c>
      <c r="E21" s="68"/>
      <c r="F21" s="70" t="s">
        <v>1</v>
      </c>
      <c r="G21" s="82"/>
      <c r="H21" s="72" t="s">
        <v>1</v>
      </c>
      <c r="I21" s="75"/>
      <c r="J21" s="70" t="s">
        <v>1</v>
      </c>
      <c r="K21" s="75"/>
      <c r="L21" s="76" t="s">
        <v>1</v>
      </c>
      <c r="M21" s="75"/>
      <c r="N21" s="76" t="s">
        <v>1</v>
      </c>
      <c r="O21" s="78"/>
      <c r="P21" s="76" t="s">
        <v>1</v>
      </c>
      <c r="Q21" s="75"/>
      <c r="R21" s="76" t="s">
        <v>1</v>
      </c>
      <c r="S21" s="77"/>
      <c r="T21" s="76" t="s">
        <v>1</v>
      </c>
      <c r="U21" s="75"/>
      <c r="V21" s="76" t="s">
        <v>1</v>
      </c>
      <c r="W21" s="75"/>
      <c r="X21" s="70" t="s">
        <v>1</v>
      </c>
      <c r="Y21" s="75"/>
      <c r="Z21" s="76" t="s">
        <v>1</v>
      </c>
      <c r="AA21" s="75"/>
      <c r="AB21" s="79">
        <v>9.5</v>
      </c>
      <c r="AC21" s="75"/>
      <c r="AD21" s="79">
        <v>9.5</v>
      </c>
      <c r="AE21" s="75" t="s">
        <v>118</v>
      </c>
      <c r="AF21" s="70">
        <v>2E-3</v>
      </c>
      <c r="AG21" s="75"/>
      <c r="AH21" s="69" t="s">
        <v>1</v>
      </c>
      <c r="AI21" s="75"/>
      <c r="AJ21" s="69" t="s">
        <v>1</v>
      </c>
      <c r="AL21" s="16"/>
    </row>
    <row r="22" spans="1:38" ht="18" customHeight="1">
      <c r="A22" s="81">
        <v>18</v>
      </c>
      <c r="B22" s="67" t="s">
        <v>247</v>
      </c>
      <c r="C22" s="68"/>
      <c r="D22" s="69" t="s">
        <v>1</v>
      </c>
      <c r="E22" s="75"/>
      <c r="F22" s="70" t="s">
        <v>1</v>
      </c>
      <c r="G22" s="82"/>
      <c r="H22" s="72" t="s">
        <v>1</v>
      </c>
      <c r="I22" s="75"/>
      <c r="J22" s="70" t="s">
        <v>1</v>
      </c>
      <c r="K22" s="84"/>
      <c r="L22" s="105">
        <v>8.0999999999999996E-3</v>
      </c>
      <c r="M22" s="68"/>
      <c r="N22" s="76" t="s">
        <v>1</v>
      </c>
      <c r="O22" s="78"/>
      <c r="P22" s="76" t="s">
        <v>1</v>
      </c>
      <c r="Q22" s="75"/>
      <c r="R22" s="76" t="s">
        <v>1</v>
      </c>
      <c r="S22" s="106"/>
      <c r="T22" s="76" t="s">
        <v>1</v>
      </c>
      <c r="U22" s="75"/>
      <c r="V22" s="76" t="s">
        <v>1</v>
      </c>
      <c r="W22" s="75"/>
      <c r="X22" s="70" t="s">
        <v>1</v>
      </c>
      <c r="Y22" s="75"/>
      <c r="Z22" s="76" t="s">
        <v>1</v>
      </c>
      <c r="AA22" s="75"/>
      <c r="AB22" s="79" t="s">
        <v>1</v>
      </c>
      <c r="AC22" s="75"/>
      <c r="AD22" s="79" t="s">
        <v>1</v>
      </c>
      <c r="AE22" s="75"/>
      <c r="AF22" s="79" t="s">
        <v>1</v>
      </c>
      <c r="AG22" s="75"/>
      <c r="AH22" s="69" t="s">
        <v>1</v>
      </c>
      <c r="AI22" s="75"/>
      <c r="AJ22" s="69" t="s">
        <v>1</v>
      </c>
      <c r="AL22" s="16" t="s">
        <v>104</v>
      </c>
    </row>
    <row r="23" spans="1:38" ht="18" customHeight="1">
      <c r="A23" s="34">
        <v>19</v>
      </c>
      <c r="B23" s="67" t="s">
        <v>169</v>
      </c>
      <c r="C23" s="58"/>
      <c r="D23" s="69" t="s">
        <v>1</v>
      </c>
      <c r="E23" s="75"/>
      <c r="F23" s="70" t="s">
        <v>1</v>
      </c>
      <c r="G23" s="82"/>
      <c r="H23" s="72" t="s">
        <v>1</v>
      </c>
      <c r="I23" s="75"/>
      <c r="J23" s="70" t="s">
        <v>1</v>
      </c>
      <c r="K23" s="75"/>
      <c r="L23" s="76" t="s">
        <v>1</v>
      </c>
      <c r="M23" s="75"/>
      <c r="N23" s="76" t="s">
        <v>1</v>
      </c>
      <c r="O23" s="78"/>
      <c r="P23" s="76" t="s">
        <v>1</v>
      </c>
      <c r="Q23" s="75"/>
      <c r="R23" s="76" t="s">
        <v>1</v>
      </c>
      <c r="S23" s="106"/>
      <c r="T23" s="76" t="s">
        <v>1</v>
      </c>
      <c r="U23" s="82"/>
      <c r="V23" s="76" t="s">
        <v>1</v>
      </c>
      <c r="W23" s="82"/>
      <c r="X23" s="70" t="s">
        <v>1</v>
      </c>
      <c r="Y23" s="75"/>
      <c r="Z23" s="76" t="s">
        <v>1</v>
      </c>
      <c r="AA23" s="75"/>
      <c r="AB23" s="103">
        <v>10</v>
      </c>
      <c r="AC23" s="75"/>
      <c r="AD23" s="103">
        <v>10</v>
      </c>
      <c r="AE23" s="75" t="s">
        <v>118</v>
      </c>
      <c r="AF23" s="95">
        <v>2E-3</v>
      </c>
      <c r="AG23" s="75"/>
      <c r="AH23" s="69" t="s">
        <v>1</v>
      </c>
      <c r="AI23" s="75"/>
      <c r="AJ23" s="69" t="s">
        <v>1</v>
      </c>
      <c r="AL23" s="16"/>
    </row>
    <row r="24" spans="1:38" ht="18" customHeight="1">
      <c r="A24" s="81">
        <v>20</v>
      </c>
      <c r="B24" s="67" t="s">
        <v>169</v>
      </c>
      <c r="C24" s="107"/>
      <c r="D24" s="69" t="s">
        <v>1</v>
      </c>
      <c r="E24" s="75"/>
      <c r="F24" s="70" t="s">
        <v>1</v>
      </c>
      <c r="G24" s="82"/>
      <c r="H24" s="72" t="s">
        <v>1</v>
      </c>
      <c r="I24" s="75"/>
      <c r="J24" s="70" t="s">
        <v>1</v>
      </c>
      <c r="K24" s="75"/>
      <c r="L24" s="76" t="s">
        <v>1</v>
      </c>
      <c r="M24" s="75"/>
      <c r="N24" s="91">
        <v>5.0000000000000001E-4</v>
      </c>
      <c r="O24" s="108"/>
      <c r="P24" s="102">
        <v>7.0000000000000007E-2</v>
      </c>
      <c r="Q24" s="82"/>
      <c r="R24" s="70">
        <v>6.9000000000000006E-2</v>
      </c>
      <c r="S24" s="77"/>
      <c r="T24" s="76">
        <v>2.9999999999999997E-4</v>
      </c>
      <c r="U24" s="82"/>
      <c r="V24" s="76" t="s">
        <v>1</v>
      </c>
      <c r="W24" s="101"/>
      <c r="X24" s="102">
        <v>5.8000000000000003E-2</v>
      </c>
      <c r="Y24" s="82"/>
      <c r="Z24" s="76">
        <v>8.0000000000000004E-4</v>
      </c>
      <c r="AA24" s="75"/>
      <c r="AB24" s="79" t="s">
        <v>1</v>
      </c>
      <c r="AC24" s="75"/>
      <c r="AD24" s="79" t="s">
        <v>1</v>
      </c>
      <c r="AE24" s="75"/>
      <c r="AF24" s="79" t="s">
        <v>1</v>
      </c>
      <c r="AG24" s="75"/>
      <c r="AH24" s="69" t="s">
        <v>1</v>
      </c>
      <c r="AI24" s="75"/>
      <c r="AJ24" s="69" t="s">
        <v>1</v>
      </c>
      <c r="AL24" s="16" t="s">
        <v>104</v>
      </c>
    </row>
    <row r="25" spans="1:38" ht="18" customHeight="1">
      <c r="A25" s="81">
        <v>21</v>
      </c>
      <c r="B25" s="67" t="s">
        <v>169</v>
      </c>
      <c r="C25" s="107"/>
      <c r="D25" s="69" t="s">
        <v>1</v>
      </c>
      <c r="E25" s="75"/>
      <c r="F25" s="70" t="s">
        <v>1</v>
      </c>
      <c r="G25" s="82"/>
      <c r="H25" s="72" t="s">
        <v>1</v>
      </c>
      <c r="I25" s="75"/>
      <c r="J25" s="70" t="s">
        <v>1</v>
      </c>
      <c r="K25" s="75"/>
      <c r="L25" s="76" t="s">
        <v>1</v>
      </c>
      <c r="M25" s="75"/>
      <c r="N25" s="91">
        <v>2.9999999999999997E-4</v>
      </c>
      <c r="O25" s="110"/>
      <c r="P25" s="93">
        <v>1.7999999999999999E-2</v>
      </c>
      <c r="Q25" s="82"/>
      <c r="R25" s="92">
        <v>1.6E-2</v>
      </c>
      <c r="S25" s="109"/>
      <c r="T25" s="91">
        <v>1.5E-3</v>
      </c>
      <c r="U25" s="82" t="s">
        <v>118</v>
      </c>
      <c r="V25" s="76">
        <v>2.0000000000000001E-4</v>
      </c>
      <c r="W25" s="75"/>
      <c r="X25" s="95">
        <v>8.0000000000000002E-3</v>
      </c>
      <c r="Y25" s="101"/>
      <c r="Z25" s="85">
        <v>3.7999999999999999E-2</v>
      </c>
      <c r="AA25" s="75"/>
      <c r="AB25" s="79" t="s">
        <v>1</v>
      </c>
      <c r="AC25" s="75"/>
      <c r="AD25" s="79" t="s">
        <v>1</v>
      </c>
      <c r="AE25" s="75"/>
      <c r="AF25" s="79" t="s">
        <v>1</v>
      </c>
      <c r="AG25" s="75"/>
      <c r="AH25" s="69" t="s">
        <v>1</v>
      </c>
      <c r="AI25" s="75"/>
      <c r="AJ25" s="69" t="s">
        <v>1</v>
      </c>
      <c r="AL25" s="16" t="s">
        <v>104</v>
      </c>
    </row>
    <row r="26" spans="1:38" ht="18" customHeight="1">
      <c r="A26" s="81">
        <v>22</v>
      </c>
      <c r="B26" s="67" t="s">
        <v>169</v>
      </c>
      <c r="C26" s="68"/>
      <c r="D26" s="69" t="s">
        <v>1</v>
      </c>
      <c r="E26" s="75"/>
      <c r="F26" s="70" t="s">
        <v>1</v>
      </c>
      <c r="G26" s="82"/>
      <c r="H26" s="72" t="s">
        <v>1</v>
      </c>
      <c r="I26" s="75"/>
      <c r="J26" s="70" t="s">
        <v>1</v>
      </c>
      <c r="K26" s="75"/>
      <c r="L26" s="76" t="s">
        <v>1</v>
      </c>
      <c r="M26" s="75"/>
      <c r="N26" s="91">
        <v>1E-3</v>
      </c>
      <c r="O26" s="112"/>
      <c r="P26" s="113">
        <v>0.44</v>
      </c>
      <c r="Q26" s="75"/>
      <c r="R26" s="111">
        <v>0.44</v>
      </c>
      <c r="S26" s="109"/>
      <c r="T26" s="91">
        <v>1.4E-3</v>
      </c>
      <c r="U26" s="68"/>
      <c r="V26" s="91">
        <v>4.1000000000000003E-3</v>
      </c>
      <c r="W26" s="84"/>
      <c r="X26" s="113">
        <v>0.49</v>
      </c>
      <c r="Y26" s="114"/>
      <c r="Z26" s="113">
        <v>0.25</v>
      </c>
      <c r="AA26" s="75"/>
      <c r="AB26" s="79" t="s">
        <v>1</v>
      </c>
      <c r="AC26" s="75"/>
      <c r="AD26" s="79" t="s">
        <v>1</v>
      </c>
      <c r="AE26" s="75"/>
      <c r="AF26" s="79" t="s">
        <v>1</v>
      </c>
      <c r="AG26" s="75"/>
      <c r="AH26" s="69" t="s">
        <v>1</v>
      </c>
      <c r="AI26" s="75"/>
      <c r="AJ26" s="69" t="s">
        <v>1</v>
      </c>
      <c r="AL26" s="16" t="s">
        <v>104</v>
      </c>
    </row>
    <row r="27" spans="1:38" ht="18" customHeight="1">
      <c r="A27" s="81">
        <v>23</v>
      </c>
      <c r="B27" s="67" t="s">
        <v>169</v>
      </c>
      <c r="C27" s="68"/>
      <c r="D27" s="69" t="s">
        <v>1</v>
      </c>
      <c r="E27" s="75"/>
      <c r="F27" s="70" t="s">
        <v>1</v>
      </c>
      <c r="G27" s="82"/>
      <c r="H27" s="72" t="s">
        <v>1</v>
      </c>
      <c r="I27" s="75"/>
      <c r="J27" s="70" t="s">
        <v>1</v>
      </c>
      <c r="K27" s="75"/>
      <c r="L27" s="76" t="s">
        <v>1</v>
      </c>
      <c r="M27" s="75"/>
      <c r="N27" s="91">
        <v>1E-3</v>
      </c>
      <c r="O27" s="118"/>
      <c r="P27" s="118">
        <v>0.14000000000000001</v>
      </c>
      <c r="Q27" s="82"/>
      <c r="R27" s="115">
        <v>0.14000000000000001</v>
      </c>
      <c r="S27" s="116"/>
      <c r="T27" s="117">
        <v>1.6000000000000001E-3</v>
      </c>
      <c r="U27" s="75"/>
      <c r="V27" s="91">
        <v>5.9999999999999995E-4</v>
      </c>
      <c r="W27" s="82"/>
      <c r="X27" s="95">
        <v>2.1999999999999999E-2</v>
      </c>
      <c r="Y27" s="84"/>
      <c r="Z27" s="85">
        <v>5.0999999999999997E-2</v>
      </c>
      <c r="AA27" s="75"/>
      <c r="AB27" s="79" t="s">
        <v>1</v>
      </c>
      <c r="AC27" s="75"/>
      <c r="AD27" s="79" t="s">
        <v>1</v>
      </c>
      <c r="AE27" s="75"/>
      <c r="AF27" s="79" t="s">
        <v>1</v>
      </c>
      <c r="AG27" s="75"/>
      <c r="AH27" s="69" t="s">
        <v>1</v>
      </c>
      <c r="AI27" s="75"/>
      <c r="AJ27" s="69" t="s">
        <v>1</v>
      </c>
      <c r="AL27" s="16" t="s">
        <v>104</v>
      </c>
    </row>
    <row r="28" spans="1:38" ht="18" customHeight="1">
      <c r="A28" s="66">
        <v>24</v>
      </c>
      <c r="B28" s="67" t="s">
        <v>171</v>
      </c>
      <c r="C28" s="68"/>
      <c r="D28" s="69" t="s">
        <v>1</v>
      </c>
      <c r="E28" s="75"/>
      <c r="F28" s="70" t="s">
        <v>1</v>
      </c>
      <c r="G28" s="82"/>
      <c r="H28" s="72" t="s">
        <v>1</v>
      </c>
      <c r="I28" s="75"/>
      <c r="J28" s="70" t="s">
        <v>1</v>
      </c>
      <c r="K28" s="75"/>
      <c r="L28" s="76" t="s">
        <v>1</v>
      </c>
      <c r="M28" s="75" t="s">
        <v>118</v>
      </c>
      <c r="N28" s="91">
        <v>2.0000000000000001E-4</v>
      </c>
      <c r="O28" s="75" t="s">
        <v>118</v>
      </c>
      <c r="P28" s="91">
        <v>4.0000000000000002E-4</v>
      </c>
      <c r="Q28" s="75" t="s">
        <v>118</v>
      </c>
      <c r="R28" s="91">
        <v>2.0000000000000001E-4</v>
      </c>
      <c r="S28" s="75" t="s">
        <v>118</v>
      </c>
      <c r="T28" s="91">
        <v>2.0000000000000001E-4</v>
      </c>
      <c r="U28" s="75"/>
      <c r="V28" s="76" t="s">
        <v>1</v>
      </c>
      <c r="W28" s="68" t="s">
        <v>118</v>
      </c>
      <c r="X28" s="92">
        <v>1E-3</v>
      </c>
      <c r="Y28" s="75"/>
      <c r="Z28" s="117">
        <v>5.1999999999999998E-3</v>
      </c>
      <c r="AA28" s="75"/>
      <c r="AB28" s="79" t="s">
        <v>1</v>
      </c>
      <c r="AC28" s="75"/>
      <c r="AD28" s="79" t="s">
        <v>1</v>
      </c>
      <c r="AE28" s="75"/>
      <c r="AF28" s="79" t="s">
        <v>1</v>
      </c>
      <c r="AG28" s="75"/>
      <c r="AH28" s="69" t="s">
        <v>1</v>
      </c>
      <c r="AI28" s="75"/>
      <c r="AJ28" s="69" t="s">
        <v>1</v>
      </c>
      <c r="AL28" s="16"/>
    </row>
    <row r="29" spans="1:38" ht="18" customHeight="1">
      <c r="A29" s="81">
        <v>25</v>
      </c>
      <c r="B29" s="67" t="s">
        <v>171</v>
      </c>
      <c r="C29" s="58"/>
      <c r="D29" s="69" t="s">
        <v>1</v>
      </c>
      <c r="E29" s="75"/>
      <c r="F29" s="70" t="s">
        <v>1</v>
      </c>
      <c r="G29" s="82"/>
      <c r="H29" s="72" t="s">
        <v>1</v>
      </c>
      <c r="I29" s="75"/>
      <c r="J29" s="70" t="s">
        <v>1</v>
      </c>
      <c r="K29" s="75"/>
      <c r="L29" s="76" t="s">
        <v>1</v>
      </c>
      <c r="M29" s="75" t="s">
        <v>118</v>
      </c>
      <c r="N29" s="91">
        <v>2.0000000000000001E-4</v>
      </c>
      <c r="O29" s="75"/>
      <c r="P29" s="91">
        <v>4.0000000000000002E-4</v>
      </c>
      <c r="Q29" s="75"/>
      <c r="R29" s="91">
        <v>2.0000000000000001E-4</v>
      </c>
      <c r="S29" s="75" t="s">
        <v>118</v>
      </c>
      <c r="T29" s="91">
        <v>2.0000000000000001E-4</v>
      </c>
      <c r="U29" s="82"/>
      <c r="V29" s="76" t="s">
        <v>1</v>
      </c>
      <c r="W29" s="68" t="s">
        <v>118</v>
      </c>
      <c r="X29" s="92">
        <v>1E-3</v>
      </c>
      <c r="Y29" s="101"/>
      <c r="Z29" s="85">
        <v>4.2999999999999997E-2</v>
      </c>
      <c r="AA29" s="75"/>
      <c r="AB29" s="79" t="s">
        <v>1</v>
      </c>
      <c r="AC29" s="75"/>
      <c r="AD29" s="79" t="s">
        <v>1</v>
      </c>
      <c r="AE29" s="75"/>
      <c r="AF29" s="79" t="s">
        <v>1</v>
      </c>
      <c r="AG29" s="75"/>
      <c r="AH29" s="69" t="s">
        <v>1</v>
      </c>
      <c r="AI29" s="75"/>
      <c r="AJ29" s="69" t="s">
        <v>1</v>
      </c>
      <c r="AL29" s="16" t="s">
        <v>104</v>
      </c>
    </row>
    <row r="30" spans="1:38" ht="18" customHeight="1">
      <c r="A30" s="66">
        <v>26</v>
      </c>
      <c r="B30" s="67" t="s">
        <v>171</v>
      </c>
      <c r="C30" s="82"/>
      <c r="D30" s="69" t="s">
        <v>1</v>
      </c>
      <c r="E30" s="75"/>
      <c r="F30" s="70" t="s">
        <v>1</v>
      </c>
      <c r="G30" s="82"/>
      <c r="H30" s="72" t="s">
        <v>1</v>
      </c>
      <c r="I30" s="75"/>
      <c r="J30" s="70" t="s">
        <v>1</v>
      </c>
      <c r="K30" s="75"/>
      <c r="L30" s="76" t="s">
        <v>1</v>
      </c>
      <c r="M30" s="75" t="s">
        <v>118</v>
      </c>
      <c r="N30" s="91">
        <v>2.0000000000000001E-4</v>
      </c>
      <c r="O30" s="75" t="s">
        <v>118</v>
      </c>
      <c r="P30" s="91">
        <v>4.0000000000000002E-4</v>
      </c>
      <c r="Q30" s="75" t="s">
        <v>118</v>
      </c>
      <c r="R30" s="91">
        <v>2.0000000000000001E-4</v>
      </c>
      <c r="S30" s="75" t="s">
        <v>118</v>
      </c>
      <c r="T30" s="91">
        <v>2.0000000000000001E-4</v>
      </c>
      <c r="U30" s="82"/>
      <c r="V30" s="76" t="s">
        <v>1</v>
      </c>
      <c r="W30" s="68" t="s">
        <v>118</v>
      </c>
      <c r="X30" s="92">
        <v>1E-3</v>
      </c>
      <c r="Y30" s="82"/>
      <c r="Z30" s="117">
        <v>4.0000000000000001E-3</v>
      </c>
      <c r="AA30" s="75"/>
      <c r="AB30" s="79" t="s">
        <v>1</v>
      </c>
      <c r="AC30" s="75"/>
      <c r="AD30" s="79" t="s">
        <v>1</v>
      </c>
      <c r="AE30" s="75"/>
      <c r="AF30" s="79" t="s">
        <v>1</v>
      </c>
      <c r="AG30" s="75"/>
      <c r="AH30" s="69" t="s">
        <v>1</v>
      </c>
      <c r="AI30" s="75"/>
      <c r="AJ30" s="69" t="s">
        <v>1</v>
      </c>
      <c r="AL30" s="16"/>
    </row>
    <row r="31" spans="1:38" ht="18" customHeight="1">
      <c r="A31" s="66">
        <v>27</v>
      </c>
      <c r="B31" s="67" t="s">
        <v>171</v>
      </c>
      <c r="C31" s="82"/>
      <c r="D31" s="69" t="s">
        <v>1</v>
      </c>
      <c r="E31" s="75"/>
      <c r="F31" s="70" t="s">
        <v>1</v>
      </c>
      <c r="G31" s="82"/>
      <c r="H31" s="72" t="s">
        <v>1</v>
      </c>
      <c r="I31" s="75"/>
      <c r="J31" s="70" t="s">
        <v>1</v>
      </c>
      <c r="K31" s="75"/>
      <c r="L31" s="76" t="s">
        <v>1</v>
      </c>
      <c r="M31" s="68"/>
      <c r="N31" s="69" t="s">
        <v>1</v>
      </c>
      <c r="O31" s="75"/>
      <c r="P31" s="70" t="s">
        <v>1</v>
      </c>
      <c r="Q31" s="75"/>
      <c r="R31" s="70" t="s">
        <v>1</v>
      </c>
      <c r="S31" s="82"/>
      <c r="T31" s="69" t="s">
        <v>1</v>
      </c>
      <c r="U31" s="82"/>
      <c r="V31" s="72" t="s">
        <v>1</v>
      </c>
      <c r="W31" s="75"/>
      <c r="X31" s="70" t="s">
        <v>1</v>
      </c>
      <c r="Y31" s="75"/>
      <c r="Z31" s="76" t="s">
        <v>1</v>
      </c>
      <c r="AA31" s="75"/>
      <c r="AB31" s="79">
        <v>6</v>
      </c>
      <c r="AC31" s="75"/>
      <c r="AD31" s="79">
        <v>6</v>
      </c>
      <c r="AE31" s="75" t="s">
        <v>118</v>
      </c>
      <c r="AF31" s="95">
        <v>2E-3</v>
      </c>
      <c r="AG31" s="75"/>
      <c r="AH31" s="69" t="s">
        <v>1</v>
      </c>
      <c r="AI31" s="75"/>
      <c r="AJ31" s="69" t="s">
        <v>1</v>
      </c>
      <c r="AL31" s="16"/>
    </row>
    <row r="32" spans="1:38" ht="18" customHeight="1">
      <c r="A32" s="81">
        <v>28</v>
      </c>
      <c r="B32" s="67" t="s">
        <v>171</v>
      </c>
      <c r="C32" s="68"/>
      <c r="D32" s="69" t="s">
        <v>1</v>
      </c>
      <c r="E32" s="75"/>
      <c r="F32" s="70" t="s">
        <v>1</v>
      </c>
      <c r="G32" s="82"/>
      <c r="H32" s="72" t="s">
        <v>1</v>
      </c>
      <c r="I32" s="75"/>
      <c r="J32" s="70" t="s">
        <v>119</v>
      </c>
      <c r="K32" s="75"/>
      <c r="L32" s="76" t="s">
        <v>1</v>
      </c>
      <c r="M32" s="75"/>
      <c r="N32" s="76" t="s">
        <v>1</v>
      </c>
      <c r="O32" s="75"/>
      <c r="P32" s="70" t="s">
        <v>1</v>
      </c>
      <c r="Q32" s="75"/>
      <c r="R32" s="76" t="s">
        <v>1</v>
      </c>
      <c r="S32" s="77"/>
      <c r="T32" s="69" t="s">
        <v>1</v>
      </c>
      <c r="U32" s="75"/>
      <c r="V32" s="76" t="s">
        <v>1</v>
      </c>
      <c r="W32" s="75"/>
      <c r="X32" s="70" t="s">
        <v>1</v>
      </c>
      <c r="Y32" s="75"/>
      <c r="Z32" s="76" t="s">
        <v>1</v>
      </c>
      <c r="AA32" s="84"/>
      <c r="AB32" s="97">
        <v>12</v>
      </c>
      <c r="AC32" s="75"/>
      <c r="AD32" s="96">
        <v>12</v>
      </c>
      <c r="AE32" s="75" t="s">
        <v>118</v>
      </c>
      <c r="AF32" s="70">
        <v>2E-3</v>
      </c>
      <c r="AG32" s="75"/>
      <c r="AH32" s="69" t="s">
        <v>1</v>
      </c>
      <c r="AI32" s="75"/>
      <c r="AJ32" s="69" t="s">
        <v>1</v>
      </c>
      <c r="AL32" s="16" t="s">
        <v>104</v>
      </c>
    </row>
    <row r="33" spans="1:38" ht="18" customHeight="1">
      <c r="A33" s="66">
        <v>29</v>
      </c>
      <c r="B33" s="67" t="s">
        <v>173</v>
      </c>
      <c r="C33" s="68"/>
      <c r="D33" s="69" t="s">
        <v>1</v>
      </c>
      <c r="E33" s="75" t="s">
        <v>118</v>
      </c>
      <c r="F33" s="70">
        <v>2E-3</v>
      </c>
      <c r="G33" s="82"/>
      <c r="H33" s="72" t="s">
        <v>1</v>
      </c>
      <c r="I33" s="75"/>
      <c r="J33" s="70" t="s">
        <v>1</v>
      </c>
      <c r="K33" s="75"/>
      <c r="L33" s="76" t="s">
        <v>1</v>
      </c>
      <c r="M33" s="75"/>
      <c r="N33" s="76" t="s">
        <v>1</v>
      </c>
      <c r="O33" s="75"/>
      <c r="P33" s="70" t="s">
        <v>1</v>
      </c>
      <c r="Q33" s="75"/>
      <c r="R33" s="76" t="s">
        <v>1</v>
      </c>
      <c r="S33" s="77"/>
      <c r="T33" s="69" t="s">
        <v>1</v>
      </c>
      <c r="U33" s="75"/>
      <c r="V33" s="76" t="s">
        <v>1</v>
      </c>
      <c r="W33" s="75"/>
      <c r="X33" s="70" t="s">
        <v>1</v>
      </c>
      <c r="Y33" s="75"/>
      <c r="Z33" s="76" t="s">
        <v>1</v>
      </c>
      <c r="AA33" s="75"/>
      <c r="AB33" s="76" t="s">
        <v>1</v>
      </c>
      <c r="AC33" s="75"/>
      <c r="AD33" s="76" t="s">
        <v>1</v>
      </c>
      <c r="AE33" s="75"/>
      <c r="AF33" s="70" t="s">
        <v>1</v>
      </c>
      <c r="AG33" s="75"/>
      <c r="AH33" s="69" t="s">
        <v>1</v>
      </c>
      <c r="AI33" s="75"/>
      <c r="AJ33" s="69" t="s">
        <v>1</v>
      </c>
      <c r="AL33" s="16"/>
    </row>
    <row r="34" spans="1:38" ht="18" customHeight="1">
      <c r="A34" s="81">
        <v>30</v>
      </c>
      <c r="B34" s="67" t="s">
        <v>176</v>
      </c>
      <c r="C34" s="68"/>
      <c r="D34" s="69" t="s">
        <v>1</v>
      </c>
      <c r="E34" s="75"/>
      <c r="F34" s="70" t="s">
        <v>1</v>
      </c>
      <c r="G34" s="82"/>
      <c r="H34" s="72" t="s">
        <v>1</v>
      </c>
      <c r="I34" s="75"/>
      <c r="J34" s="70" t="s">
        <v>1</v>
      </c>
      <c r="K34" s="75"/>
      <c r="L34" s="76" t="s">
        <v>1</v>
      </c>
      <c r="M34" s="75" t="s">
        <v>118</v>
      </c>
      <c r="N34" s="91">
        <v>2.0000000000000001E-4</v>
      </c>
      <c r="O34" s="75"/>
      <c r="P34" s="91">
        <v>5.9999999999999995E-4</v>
      </c>
      <c r="Q34" s="75"/>
      <c r="R34" s="91">
        <v>4.0000000000000002E-4</v>
      </c>
      <c r="S34" s="75" t="s">
        <v>118</v>
      </c>
      <c r="T34" s="91">
        <v>2.0000000000000001E-4</v>
      </c>
      <c r="U34" s="75"/>
      <c r="V34" s="91">
        <v>2.0000000000000001E-4</v>
      </c>
      <c r="W34" s="75"/>
      <c r="X34" s="70">
        <v>1.2E-2</v>
      </c>
      <c r="Y34" s="84"/>
      <c r="Z34" s="102">
        <v>1.4999999999999999E-2</v>
      </c>
      <c r="AA34" s="75"/>
      <c r="AB34" s="79" t="s">
        <v>1</v>
      </c>
      <c r="AC34" s="75"/>
      <c r="AD34" s="79" t="s">
        <v>1</v>
      </c>
      <c r="AE34" s="75"/>
      <c r="AF34" s="79" t="s">
        <v>1</v>
      </c>
      <c r="AG34" s="75"/>
      <c r="AH34" s="69" t="s">
        <v>1</v>
      </c>
      <c r="AI34" s="75"/>
      <c r="AJ34" s="69" t="s">
        <v>1</v>
      </c>
      <c r="AL34" s="16" t="s">
        <v>104</v>
      </c>
    </row>
    <row r="35" spans="1:38" ht="18" customHeight="1">
      <c r="A35" s="66">
        <v>31</v>
      </c>
      <c r="B35" s="67" t="s">
        <v>176</v>
      </c>
      <c r="C35" s="68"/>
      <c r="D35" s="69" t="s">
        <v>1</v>
      </c>
      <c r="E35" s="75"/>
      <c r="F35" s="70" t="s">
        <v>1</v>
      </c>
      <c r="G35" s="82"/>
      <c r="H35" s="72" t="s">
        <v>1</v>
      </c>
      <c r="I35" s="75"/>
      <c r="J35" s="70" t="s">
        <v>1</v>
      </c>
      <c r="K35" s="75"/>
      <c r="L35" s="76" t="s">
        <v>1</v>
      </c>
      <c r="M35" s="75"/>
      <c r="N35" s="76" t="s">
        <v>1</v>
      </c>
      <c r="O35" s="78"/>
      <c r="P35" s="76" t="s">
        <v>1</v>
      </c>
      <c r="Q35" s="75"/>
      <c r="R35" s="76" t="s">
        <v>1</v>
      </c>
      <c r="S35" s="77"/>
      <c r="T35" s="76" t="s">
        <v>1</v>
      </c>
      <c r="U35" s="75"/>
      <c r="V35" s="76" t="s">
        <v>1</v>
      </c>
      <c r="W35" s="75"/>
      <c r="X35" s="70" t="s">
        <v>1</v>
      </c>
      <c r="Y35" s="75"/>
      <c r="Z35" s="76" t="s">
        <v>1</v>
      </c>
      <c r="AA35" s="75"/>
      <c r="AB35" s="79">
        <v>7</v>
      </c>
      <c r="AC35" s="75"/>
      <c r="AD35" s="79">
        <v>7</v>
      </c>
      <c r="AE35" s="75" t="s">
        <v>118</v>
      </c>
      <c r="AF35" s="95">
        <v>2E-3</v>
      </c>
      <c r="AG35" s="75"/>
      <c r="AH35" s="69" t="s">
        <v>1</v>
      </c>
      <c r="AI35" s="75"/>
      <c r="AJ35" s="69" t="s">
        <v>1</v>
      </c>
      <c r="AL35" s="16"/>
    </row>
    <row r="36" spans="1:38" ht="18" customHeight="1">
      <c r="A36" s="81">
        <v>32</v>
      </c>
      <c r="B36" s="67" t="s">
        <v>176</v>
      </c>
      <c r="C36" s="119"/>
      <c r="D36" s="69" t="s">
        <v>1</v>
      </c>
      <c r="E36" s="75"/>
      <c r="F36" s="70" t="s">
        <v>1</v>
      </c>
      <c r="G36" s="82"/>
      <c r="H36" s="72" t="s">
        <v>1</v>
      </c>
      <c r="I36" s="75"/>
      <c r="J36" s="70" t="s">
        <v>1</v>
      </c>
      <c r="K36" s="75"/>
      <c r="L36" s="76" t="s">
        <v>1</v>
      </c>
      <c r="M36" s="75"/>
      <c r="N36" s="91">
        <v>2.9999999999999997E-4</v>
      </c>
      <c r="O36" s="78"/>
      <c r="P36" s="78">
        <v>1.6999999999999999E-3</v>
      </c>
      <c r="Q36" s="75"/>
      <c r="R36" s="76">
        <v>1.5E-3</v>
      </c>
      <c r="S36" s="75" t="s">
        <v>118</v>
      </c>
      <c r="T36" s="91">
        <v>2.0000000000000001E-4</v>
      </c>
      <c r="U36" s="75"/>
      <c r="V36" s="91">
        <v>4.0000000000000002E-4</v>
      </c>
      <c r="W36" s="75"/>
      <c r="X36" s="70">
        <v>4.0000000000000001E-3</v>
      </c>
      <c r="Y36" s="84"/>
      <c r="Z36" s="102">
        <v>5.7000000000000002E-2</v>
      </c>
      <c r="AA36" s="75"/>
      <c r="AB36" s="79" t="s">
        <v>1</v>
      </c>
      <c r="AC36" s="75"/>
      <c r="AD36" s="79" t="s">
        <v>1</v>
      </c>
      <c r="AE36" s="75"/>
      <c r="AF36" s="79" t="s">
        <v>1</v>
      </c>
      <c r="AG36" s="75"/>
      <c r="AH36" s="69" t="s">
        <v>1</v>
      </c>
      <c r="AI36" s="75"/>
      <c r="AJ36" s="69" t="s">
        <v>1</v>
      </c>
      <c r="AL36" s="16" t="s">
        <v>104</v>
      </c>
    </row>
    <row r="37" spans="1:38" ht="18" customHeight="1">
      <c r="A37" s="34">
        <v>33</v>
      </c>
      <c r="B37" s="67" t="s">
        <v>178</v>
      </c>
      <c r="C37" s="68"/>
      <c r="D37" s="69" t="s">
        <v>1</v>
      </c>
      <c r="E37" s="75"/>
      <c r="F37" s="70" t="s">
        <v>1</v>
      </c>
      <c r="G37" s="82"/>
      <c r="H37" s="72" t="s">
        <v>1</v>
      </c>
      <c r="I37" s="75"/>
      <c r="J37" s="70" t="s">
        <v>1</v>
      </c>
      <c r="K37" s="75"/>
      <c r="L37" s="76" t="s">
        <v>1</v>
      </c>
      <c r="M37" s="68"/>
      <c r="N37" s="69" t="s">
        <v>1</v>
      </c>
      <c r="O37" s="75"/>
      <c r="P37" s="70" t="s">
        <v>1</v>
      </c>
      <c r="Q37" s="75"/>
      <c r="R37" s="70" t="s">
        <v>1</v>
      </c>
      <c r="S37" s="82"/>
      <c r="T37" s="69" t="s">
        <v>1</v>
      </c>
      <c r="U37" s="82"/>
      <c r="V37" s="72" t="s">
        <v>1</v>
      </c>
      <c r="W37" s="75"/>
      <c r="X37" s="70" t="s">
        <v>1</v>
      </c>
      <c r="Y37" s="75"/>
      <c r="Z37" s="76" t="s">
        <v>1</v>
      </c>
      <c r="AA37" s="75"/>
      <c r="AB37" s="103">
        <v>10</v>
      </c>
      <c r="AC37" s="75"/>
      <c r="AD37" s="103">
        <v>10</v>
      </c>
      <c r="AE37" s="75" t="s">
        <v>118</v>
      </c>
      <c r="AF37" s="95">
        <v>2E-3</v>
      </c>
      <c r="AG37" s="75"/>
      <c r="AH37" s="69" t="s">
        <v>1</v>
      </c>
      <c r="AI37" s="75"/>
      <c r="AJ37" s="69" t="s">
        <v>1</v>
      </c>
      <c r="AL37" s="16"/>
    </row>
    <row r="38" spans="1:38" ht="18" customHeight="1">
      <c r="A38" s="81">
        <v>34</v>
      </c>
      <c r="B38" s="67" t="s">
        <v>178</v>
      </c>
      <c r="C38" s="82"/>
      <c r="D38" s="69" t="s">
        <v>1</v>
      </c>
      <c r="E38" s="75"/>
      <c r="F38" s="70" t="s">
        <v>1</v>
      </c>
      <c r="G38" s="82"/>
      <c r="H38" s="72" t="s">
        <v>1</v>
      </c>
      <c r="I38" s="75"/>
      <c r="J38" s="70" t="s">
        <v>1</v>
      </c>
      <c r="K38" s="75"/>
      <c r="L38" s="76" t="s">
        <v>1</v>
      </c>
      <c r="M38" s="75"/>
      <c r="N38" s="76" t="s">
        <v>1</v>
      </c>
      <c r="O38" s="75"/>
      <c r="P38" s="70" t="s">
        <v>1</v>
      </c>
      <c r="Q38" s="75"/>
      <c r="R38" s="76" t="s">
        <v>1</v>
      </c>
      <c r="S38" s="77"/>
      <c r="T38" s="69" t="s">
        <v>1</v>
      </c>
      <c r="U38" s="75"/>
      <c r="V38" s="76" t="s">
        <v>1</v>
      </c>
      <c r="W38" s="75"/>
      <c r="X38" s="70" t="s">
        <v>1</v>
      </c>
      <c r="Y38" s="75"/>
      <c r="Z38" s="76" t="s">
        <v>1</v>
      </c>
      <c r="AA38" s="84"/>
      <c r="AB38" s="97">
        <v>13</v>
      </c>
      <c r="AC38" s="75"/>
      <c r="AD38" s="96">
        <v>13</v>
      </c>
      <c r="AE38" s="75" t="s">
        <v>118</v>
      </c>
      <c r="AF38" s="95">
        <v>2E-3</v>
      </c>
      <c r="AG38" s="75"/>
      <c r="AH38" s="69" t="s">
        <v>1</v>
      </c>
      <c r="AI38" s="75"/>
      <c r="AJ38" s="69" t="s">
        <v>1</v>
      </c>
      <c r="AL38" s="16" t="s">
        <v>104</v>
      </c>
    </row>
    <row r="39" spans="1:38" ht="18" customHeight="1">
      <c r="A39" s="66">
        <v>35</v>
      </c>
      <c r="B39" s="67" t="s">
        <v>178</v>
      </c>
      <c r="C39" s="68"/>
      <c r="D39" s="69" t="s">
        <v>1</v>
      </c>
      <c r="E39" s="75" t="s">
        <v>118</v>
      </c>
      <c r="F39" s="70">
        <v>2E-3</v>
      </c>
      <c r="G39" s="82"/>
      <c r="H39" s="72" t="s">
        <v>1</v>
      </c>
      <c r="I39" s="75"/>
      <c r="J39" s="70" t="s">
        <v>1</v>
      </c>
      <c r="K39" s="75"/>
      <c r="L39" s="76" t="s">
        <v>1</v>
      </c>
      <c r="M39" s="75"/>
      <c r="N39" s="76" t="s">
        <v>1</v>
      </c>
      <c r="O39" s="75"/>
      <c r="P39" s="70" t="s">
        <v>1</v>
      </c>
      <c r="Q39" s="75"/>
      <c r="R39" s="76" t="s">
        <v>1</v>
      </c>
      <c r="S39" s="77"/>
      <c r="T39" s="69" t="s">
        <v>1</v>
      </c>
      <c r="U39" s="75"/>
      <c r="V39" s="76" t="s">
        <v>1</v>
      </c>
      <c r="W39" s="75"/>
      <c r="X39" s="70" t="s">
        <v>1</v>
      </c>
      <c r="Y39" s="75"/>
      <c r="Z39" s="76" t="s">
        <v>1</v>
      </c>
      <c r="AA39" s="75"/>
      <c r="AB39" s="76" t="s">
        <v>1</v>
      </c>
      <c r="AC39" s="75"/>
      <c r="AD39" s="76" t="s">
        <v>1</v>
      </c>
      <c r="AE39" s="75"/>
      <c r="AF39" s="70" t="s">
        <v>1</v>
      </c>
      <c r="AG39" s="75"/>
      <c r="AH39" s="69" t="s">
        <v>1</v>
      </c>
      <c r="AI39" s="75"/>
      <c r="AJ39" s="69" t="s">
        <v>1</v>
      </c>
      <c r="AL39" s="16"/>
    </row>
    <row r="40" spans="1:38" ht="18" customHeight="1">
      <c r="A40" s="66">
        <v>36</v>
      </c>
      <c r="B40" s="67" t="s">
        <v>181</v>
      </c>
      <c r="C40" s="82"/>
      <c r="D40" s="69" t="s">
        <v>1</v>
      </c>
      <c r="E40" s="75"/>
      <c r="F40" s="70">
        <v>8.9999999999999993E-3</v>
      </c>
      <c r="G40" s="82"/>
      <c r="H40" s="72" t="s">
        <v>1</v>
      </c>
      <c r="I40" s="75"/>
      <c r="J40" s="70" t="s">
        <v>1</v>
      </c>
      <c r="K40" s="75"/>
      <c r="L40" s="76" t="s">
        <v>1</v>
      </c>
      <c r="M40" s="75"/>
      <c r="N40" s="76" t="s">
        <v>1</v>
      </c>
      <c r="O40" s="75"/>
      <c r="P40" s="70" t="s">
        <v>1</v>
      </c>
      <c r="Q40" s="75"/>
      <c r="R40" s="76" t="s">
        <v>1</v>
      </c>
      <c r="S40" s="77"/>
      <c r="T40" s="69" t="s">
        <v>1</v>
      </c>
      <c r="U40" s="75"/>
      <c r="V40" s="76" t="s">
        <v>1</v>
      </c>
      <c r="W40" s="75"/>
      <c r="X40" s="70" t="s">
        <v>1</v>
      </c>
      <c r="Y40" s="75"/>
      <c r="Z40" s="76" t="s">
        <v>1</v>
      </c>
      <c r="AA40" s="75"/>
      <c r="AB40" s="76" t="s">
        <v>1</v>
      </c>
      <c r="AC40" s="75"/>
      <c r="AD40" s="76" t="s">
        <v>1</v>
      </c>
      <c r="AE40" s="75"/>
      <c r="AF40" s="70" t="s">
        <v>1</v>
      </c>
      <c r="AG40" s="75"/>
      <c r="AH40" s="69" t="s">
        <v>1</v>
      </c>
      <c r="AI40" s="75"/>
      <c r="AJ40" s="69" t="s">
        <v>1</v>
      </c>
      <c r="AL40" s="16"/>
    </row>
    <row r="41" spans="1:38" ht="18" customHeight="1">
      <c r="A41" s="81">
        <v>37</v>
      </c>
      <c r="B41" s="67" t="s">
        <v>181</v>
      </c>
      <c r="C41" s="82"/>
      <c r="D41" s="69" t="s">
        <v>1</v>
      </c>
      <c r="E41" s="75"/>
      <c r="F41" s="70" t="s">
        <v>1</v>
      </c>
      <c r="G41" s="82"/>
      <c r="H41" s="72" t="s">
        <v>1</v>
      </c>
      <c r="I41" s="75"/>
      <c r="J41" s="70" t="s">
        <v>1</v>
      </c>
      <c r="K41" s="75"/>
      <c r="L41" s="76" t="s">
        <v>1</v>
      </c>
      <c r="M41" s="82"/>
      <c r="N41" s="76" t="s">
        <v>1</v>
      </c>
      <c r="O41" s="75"/>
      <c r="P41" s="70" t="s">
        <v>1</v>
      </c>
      <c r="Q41" s="82"/>
      <c r="R41" s="76" t="s">
        <v>1</v>
      </c>
      <c r="S41" s="77"/>
      <c r="T41" s="69" t="s">
        <v>1</v>
      </c>
      <c r="U41" s="82"/>
      <c r="V41" s="76" t="s">
        <v>1</v>
      </c>
      <c r="W41" s="82"/>
      <c r="X41" s="70" t="s">
        <v>1</v>
      </c>
      <c r="Y41" s="82"/>
      <c r="Z41" s="76" t="s">
        <v>1</v>
      </c>
      <c r="AA41" s="75"/>
      <c r="AB41" s="79" t="s">
        <v>1</v>
      </c>
      <c r="AC41" s="75"/>
      <c r="AD41" s="79" t="s">
        <v>1</v>
      </c>
      <c r="AE41" s="75"/>
      <c r="AF41" s="79" t="s">
        <v>1</v>
      </c>
      <c r="AG41" s="84"/>
      <c r="AH41" s="120">
        <v>0.9</v>
      </c>
      <c r="AI41" s="75"/>
      <c r="AJ41" s="69" t="s">
        <v>1</v>
      </c>
      <c r="AL41" s="16" t="s">
        <v>104</v>
      </c>
    </row>
    <row r="42" spans="1:38" ht="18" customHeight="1">
      <c r="A42" s="81">
        <v>38</v>
      </c>
      <c r="B42" s="67" t="s">
        <v>183</v>
      </c>
      <c r="C42" s="82"/>
      <c r="D42" s="69" t="s">
        <v>1</v>
      </c>
      <c r="E42" s="75"/>
      <c r="F42" s="70" t="s">
        <v>1</v>
      </c>
      <c r="G42" s="82"/>
      <c r="H42" s="72" t="s">
        <v>1</v>
      </c>
      <c r="I42" s="75"/>
      <c r="J42" s="70" t="s">
        <v>1</v>
      </c>
      <c r="K42" s="82"/>
      <c r="L42" s="76" t="s">
        <v>1</v>
      </c>
      <c r="M42" s="75"/>
      <c r="N42" s="76" t="s">
        <v>1</v>
      </c>
      <c r="O42" s="75"/>
      <c r="P42" s="70" t="s">
        <v>1</v>
      </c>
      <c r="Q42" s="82"/>
      <c r="R42" s="76" t="s">
        <v>1</v>
      </c>
      <c r="S42" s="77"/>
      <c r="T42" s="69" t="s">
        <v>1</v>
      </c>
      <c r="U42" s="82"/>
      <c r="V42" s="76" t="s">
        <v>1</v>
      </c>
      <c r="W42" s="82"/>
      <c r="X42" s="70" t="s">
        <v>1</v>
      </c>
      <c r="Y42" s="82"/>
      <c r="Z42" s="76" t="s">
        <v>1</v>
      </c>
      <c r="AA42" s="122"/>
      <c r="AB42" s="123">
        <v>13</v>
      </c>
      <c r="AC42" s="121"/>
      <c r="AD42" s="103">
        <v>13</v>
      </c>
      <c r="AE42" s="75" t="s">
        <v>118</v>
      </c>
      <c r="AF42" s="70">
        <v>2E-3</v>
      </c>
      <c r="AG42" s="75"/>
      <c r="AH42" s="69" t="s">
        <v>1</v>
      </c>
      <c r="AI42" s="75"/>
      <c r="AJ42" s="69" t="s">
        <v>1</v>
      </c>
      <c r="AL42" s="16" t="s">
        <v>104</v>
      </c>
    </row>
    <row r="43" spans="1:38" ht="18" customHeight="1">
      <c r="A43" s="66">
        <v>39</v>
      </c>
      <c r="B43" s="67" t="s">
        <v>183</v>
      </c>
      <c r="C43" s="82"/>
      <c r="D43" s="69" t="s">
        <v>1</v>
      </c>
      <c r="E43" s="75"/>
      <c r="F43" s="70" t="s">
        <v>1</v>
      </c>
      <c r="G43" s="82"/>
      <c r="H43" s="72" t="s">
        <v>1</v>
      </c>
      <c r="I43" s="75"/>
      <c r="J43" s="70" t="s">
        <v>1</v>
      </c>
      <c r="K43" s="75" t="s">
        <v>118</v>
      </c>
      <c r="L43" s="76">
        <v>2.0000000000000001E-4</v>
      </c>
      <c r="M43" s="82" t="s">
        <v>118</v>
      </c>
      <c r="N43" s="76">
        <v>2.0000000000000001E-4</v>
      </c>
      <c r="O43" s="78" t="s">
        <v>118</v>
      </c>
      <c r="P43" s="78">
        <v>4.0000000000000002E-4</v>
      </c>
      <c r="Q43" s="82" t="s">
        <v>118</v>
      </c>
      <c r="R43" s="76">
        <v>2.0000000000000001E-4</v>
      </c>
      <c r="S43" s="77" t="s">
        <v>118</v>
      </c>
      <c r="T43" s="76">
        <v>2.0000000000000001E-4</v>
      </c>
      <c r="U43" s="82"/>
      <c r="V43" s="76" t="s">
        <v>1</v>
      </c>
      <c r="W43" s="82" t="s">
        <v>118</v>
      </c>
      <c r="X43" s="70">
        <v>1E-3</v>
      </c>
      <c r="Y43" s="82" t="s">
        <v>118</v>
      </c>
      <c r="Z43" s="76">
        <v>2.0000000000000001E-4</v>
      </c>
      <c r="AA43" s="75"/>
      <c r="AB43" s="79" t="s">
        <v>1</v>
      </c>
      <c r="AC43" s="75"/>
      <c r="AD43" s="79" t="s">
        <v>1</v>
      </c>
      <c r="AE43" s="75"/>
      <c r="AF43" s="79" t="s">
        <v>1</v>
      </c>
      <c r="AG43" s="75"/>
      <c r="AH43" s="69" t="s">
        <v>1</v>
      </c>
      <c r="AI43" s="75"/>
      <c r="AJ43" s="69" t="s">
        <v>1</v>
      </c>
      <c r="AL43" s="16"/>
    </row>
    <row r="44" spans="1:38" ht="18" customHeight="1">
      <c r="A44" s="66">
        <v>40</v>
      </c>
      <c r="B44" s="67" t="s">
        <v>183</v>
      </c>
      <c r="C44" s="82"/>
      <c r="D44" s="69" t="s">
        <v>1</v>
      </c>
      <c r="E44" s="75"/>
      <c r="F44" s="70" t="s">
        <v>1</v>
      </c>
      <c r="G44" s="82"/>
      <c r="H44" s="72" t="s">
        <v>1</v>
      </c>
      <c r="I44" s="75"/>
      <c r="J44" s="70" t="s">
        <v>1</v>
      </c>
      <c r="K44" s="68"/>
      <c r="L44" s="76" t="s">
        <v>1</v>
      </c>
      <c r="M44" s="82"/>
      <c r="N44" s="76" t="s">
        <v>1</v>
      </c>
      <c r="O44" s="124"/>
      <c r="P44" s="76" t="s">
        <v>1</v>
      </c>
      <c r="Q44" s="82"/>
      <c r="R44" s="76" t="s">
        <v>1</v>
      </c>
      <c r="S44" s="106"/>
      <c r="T44" s="76" t="s">
        <v>1</v>
      </c>
      <c r="U44" s="82"/>
      <c r="V44" s="76" t="s">
        <v>1</v>
      </c>
      <c r="W44" s="68"/>
      <c r="X44" s="76" t="s">
        <v>1</v>
      </c>
      <c r="Y44" s="68"/>
      <c r="Z44" s="76" t="s">
        <v>1</v>
      </c>
      <c r="AA44" s="75"/>
      <c r="AB44" s="72">
        <v>0.66</v>
      </c>
      <c r="AC44" s="75"/>
      <c r="AD44" s="72">
        <v>0.66</v>
      </c>
      <c r="AE44" s="75" t="s">
        <v>118</v>
      </c>
      <c r="AF44" s="70">
        <v>2E-3</v>
      </c>
      <c r="AG44" s="75"/>
      <c r="AH44" s="69" t="s">
        <v>1</v>
      </c>
      <c r="AI44" s="75"/>
      <c r="AJ44" s="69" t="s">
        <v>1</v>
      </c>
      <c r="AL44" s="16"/>
    </row>
    <row r="45" spans="1:38" ht="18" customHeight="1">
      <c r="A45" s="125">
        <v>41</v>
      </c>
      <c r="B45" s="67" t="s">
        <v>183</v>
      </c>
      <c r="C45" s="68"/>
      <c r="D45" s="69" t="s">
        <v>1</v>
      </c>
      <c r="E45" s="75"/>
      <c r="F45" s="70" t="s">
        <v>1</v>
      </c>
      <c r="G45" s="82"/>
      <c r="H45" s="72" t="s">
        <v>1</v>
      </c>
      <c r="I45" s="75"/>
      <c r="J45" s="70" t="s">
        <v>1</v>
      </c>
      <c r="K45" s="68"/>
      <c r="L45" s="76" t="s">
        <v>1</v>
      </c>
      <c r="M45" s="82"/>
      <c r="N45" s="76" t="s">
        <v>1</v>
      </c>
      <c r="O45" s="124"/>
      <c r="P45" s="76" t="s">
        <v>1</v>
      </c>
      <c r="Q45" s="82"/>
      <c r="R45" s="76" t="s">
        <v>1</v>
      </c>
      <c r="S45" s="106"/>
      <c r="T45" s="76" t="s">
        <v>1</v>
      </c>
      <c r="U45" s="82"/>
      <c r="V45" s="76" t="s">
        <v>1</v>
      </c>
      <c r="W45" s="68"/>
      <c r="X45" s="76" t="s">
        <v>1</v>
      </c>
      <c r="Y45" s="68"/>
      <c r="Z45" s="76" t="s">
        <v>1</v>
      </c>
      <c r="AA45" s="121"/>
      <c r="AB45" s="103">
        <v>10</v>
      </c>
      <c r="AC45" s="75"/>
      <c r="AD45" s="103">
        <v>10</v>
      </c>
      <c r="AE45" s="75" t="s">
        <v>118</v>
      </c>
      <c r="AF45" s="95">
        <v>2E-3</v>
      </c>
      <c r="AG45" s="75"/>
      <c r="AH45" s="69" t="s">
        <v>1</v>
      </c>
      <c r="AI45" s="75"/>
      <c r="AJ45" s="69" t="s">
        <v>1</v>
      </c>
      <c r="AL45" s="16"/>
    </row>
    <row r="46" spans="1:38" ht="18" customHeight="1">
      <c r="A46" s="66">
        <v>42</v>
      </c>
      <c r="B46" s="67" t="s">
        <v>183</v>
      </c>
      <c r="C46" s="213" t="s">
        <v>137</v>
      </c>
      <c r="D46" s="214"/>
      <c r="E46" s="75"/>
      <c r="F46" s="70" t="s">
        <v>1</v>
      </c>
      <c r="G46" s="213" t="s">
        <v>137</v>
      </c>
      <c r="H46" s="214"/>
      <c r="I46" s="75"/>
      <c r="J46" s="70" t="s">
        <v>1</v>
      </c>
      <c r="K46" s="68"/>
      <c r="L46" s="76" t="s">
        <v>1</v>
      </c>
      <c r="M46" s="82"/>
      <c r="N46" s="76" t="s">
        <v>1</v>
      </c>
      <c r="O46" s="124"/>
      <c r="P46" s="76" t="s">
        <v>1</v>
      </c>
      <c r="Q46" s="82"/>
      <c r="R46" s="76" t="s">
        <v>1</v>
      </c>
      <c r="S46" s="106"/>
      <c r="T46" s="76" t="s">
        <v>1</v>
      </c>
      <c r="U46" s="82"/>
      <c r="V46" s="76" t="s">
        <v>1</v>
      </c>
      <c r="W46" s="68"/>
      <c r="X46" s="76" t="s">
        <v>1</v>
      </c>
      <c r="Y46" s="68"/>
      <c r="Z46" s="76" t="s">
        <v>1</v>
      </c>
      <c r="AA46" s="213" t="s">
        <v>137</v>
      </c>
      <c r="AB46" s="214"/>
      <c r="AC46" s="213" t="s">
        <v>137</v>
      </c>
      <c r="AD46" s="214"/>
      <c r="AE46" s="213" t="s">
        <v>137</v>
      </c>
      <c r="AF46" s="214"/>
      <c r="AG46" s="75"/>
      <c r="AH46" s="69" t="s">
        <v>1</v>
      </c>
      <c r="AI46" s="75"/>
      <c r="AJ46" s="69" t="s">
        <v>1</v>
      </c>
      <c r="AL46" s="16" t="s">
        <v>128</v>
      </c>
    </row>
    <row r="47" spans="1:38" ht="18" customHeight="1">
      <c r="A47" s="81">
        <v>43</v>
      </c>
      <c r="B47" s="67" t="s">
        <v>183</v>
      </c>
      <c r="C47" s="68" t="s">
        <v>118</v>
      </c>
      <c r="D47" s="111">
        <v>0.01</v>
      </c>
      <c r="E47" s="75"/>
      <c r="F47" s="70" t="s">
        <v>1</v>
      </c>
      <c r="G47" s="84"/>
      <c r="H47" s="113">
        <v>0.08</v>
      </c>
      <c r="I47" s="75"/>
      <c r="J47" s="70" t="s">
        <v>1</v>
      </c>
      <c r="K47" s="75"/>
      <c r="L47" s="76" t="s">
        <v>1</v>
      </c>
      <c r="M47" s="75"/>
      <c r="N47" s="76" t="s">
        <v>1</v>
      </c>
      <c r="O47" s="124"/>
      <c r="P47" s="76" t="s">
        <v>1</v>
      </c>
      <c r="Q47" s="75"/>
      <c r="R47" s="76" t="s">
        <v>1</v>
      </c>
      <c r="S47" s="78"/>
      <c r="T47" s="76" t="s">
        <v>1</v>
      </c>
      <c r="U47" s="75"/>
      <c r="V47" s="76" t="s">
        <v>1</v>
      </c>
      <c r="W47" s="75"/>
      <c r="X47" s="70" t="s">
        <v>1</v>
      </c>
      <c r="Y47" s="75"/>
      <c r="Z47" s="76" t="s">
        <v>1</v>
      </c>
      <c r="AA47" s="75"/>
      <c r="AB47" s="79" t="s">
        <v>1</v>
      </c>
      <c r="AC47" s="75"/>
      <c r="AD47" s="79" t="s">
        <v>1</v>
      </c>
      <c r="AE47" s="75"/>
      <c r="AF47" s="70" t="s">
        <v>1</v>
      </c>
      <c r="AG47" s="75"/>
      <c r="AH47" s="69" t="s">
        <v>1</v>
      </c>
      <c r="AI47" s="75"/>
      <c r="AJ47" s="69" t="s">
        <v>1</v>
      </c>
      <c r="AL47" s="16" t="s">
        <v>104</v>
      </c>
    </row>
    <row r="48" spans="1:38" ht="18" customHeight="1">
      <c r="A48" s="81">
        <v>44</v>
      </c>
      <c r="B48" s="67" t="s">
        <v>183</v>
      </c>
      <c r="C48" s="75"/>
      <c r="D48" s="69" t="s">
        <v>1</v>
      </c>
      <c r="E48" s="75"/>
      <c r="F48" s="70" t="s">
        <v>1</v>
      </c>
      <c r="G48" s="82"/>
      <c r="H48" s="72" t="s">
        <v>1</v>
      </c>
      <c r="I48" s="75"/>
      <c r="J48" s="70" t="s">
        <v>1</v>
      </c>
      <c r="K48" s="68"/>
      <c r="L48" s="76" t="s">
        <v>1</v>
      </c>
      <c r="M48" s="82"/>
      <c r="N48" s="76" t="s">
        <v>1</v>
      </c>
      <c r="O48" s="124"/>
      <c r="P48" s="76" t="s">
        <v>1</v>
      </c>
      <c r="Q48" s="82"/>
      <c r="R48" s="76" t="s">
        <v>1</v>
      </c>
      <c r="S48" s="106"/>
      <c r="T48" s="76" t="s">
        <v>1</v>
      </c>
      <c r="U48" s="82"/>
      <c r="V48" s="76" t="s">
        <v>1</v>
      </c>
      <c r="W48" s="68"/>
      <c r="X48" s="76" t="s">
        <v>1</v>
      </c>
      <c r="Y48" s="68"/>
      <c r="Z48" s="76" t="s">
        <v>1</v>
      </c>
      <c r="AA48" s="84"/>
      <c r="AB48" s="123">
        <v>65</v>
      </c>
      <c r="AC48" s="75"/>
      <c r="AD48" s="103">
        <v>65</v>
      </c>
      <c r="AE48" s="75"/>
      <c r="AF48" s="115">
        <v>0.1</v>
      </c>
      <c r="AG48" s="75"/>
      <c r="AH48" s="69" t="s">
        <v>1</v>
      </c>
      <c r="AI48" s="75"/>
      <c r="AJ48" s="69" t="s">
        <v>1</v>
      </c>
      <c r="AL48" s="16" t="s">
        <v>104</v>
      </c>
    </row>
    <row r="49" spans="1:38" ht="18" customHeight="1">
      <c r="A49" s="66">
        <v>45</v>
      </c>
      <c r="B49" s="67" t="s">
        <v>185</v>
      </c>
      <c r="C49" s="68"/>
      <c r="D49" s="69" t="s">
        <v>1</v>
      </c>
      <c r="E49" s="75" t="s">
        <v>118</v>
      </c>
      <c r="F49" s="70">
        <v>2E-3</v>
      </c>
      <c r="G49" s="82"/>
      <c r="H49" s="72" t="s">
        <v>1</v>
      </c>
      <c r="I49" s="75"/>
      <c r="J49" s="70" t="s">
        <v>1</v>
      </c>
      <c r="K49" s="75"/>
      <c r="L49" s="76" t="s">
        <v>1</v>
      </c>
      <c r="M49" s="75"/>
      <c r="N49" s="76" t="s">
        <v>1</v>
      </c>
      <c r="O49" s="124"/>
      <c r="P49" s="76" t="s">
        <v>1</v>
      </c>
      <c r="Q49" s="75"/>
      <c r="R49" s="76" t="s">
        <v>1</v>
      </c>
      <c r="S49" s="78"/>
      <c r="T49" s="76" t="s">
        <v>1</v>
      </c>
      <c r="U49" s="75"/>
      <c r="V49" s="76" t="s">
        <v>1</v>
      </c>
      <c r="W49" s="75"/>
      <c r="X49" s="70" t="s">
        <v>1</v>
      </c>
      <c r="Y49" s="75"/>
      <c r="Z49" s="76" t="s">
        <v>1</v>
      </c>
      <c r="AA49" s="75"/>
      <c r="AB49" s="79" t="s">
        <v>1</v>
      </c>
      <c r="AC49" s="75"/>
      <c r="AD49" s="79" t="s">
        <v>1</v>
      </c>
      <c r="AE49" s="75"/>
      <c r="AF49" s="79" t="s">
        <v>1</v>
      </c>
      <c r="AG49" s="75"/>
      <c r="AH49" s="69" t="s">
        <v>1</v>
      </c>
      <c r="AI49" s="75"/>
      <c r="AJ49" s="69" t="s">
        <v>1</v>
      </c>
      <c r="AL49" s="16"/>
    </row>
    <row r="50" spans="1:38" ht="18" customHeight="1">
      <c r="A50" s="66">
        <v>46</v>
      </c>
      <c r="B50" s="67" t="s">
        <v>185</v>
      </c>
      <c r="C50" s="68"/>
      <c r="D50" s="69" t="s">
        <v>1</v>
      </c>
      <c r="E50" s="213" t="s">
        <v>137</v>
      </c>
      <c r="F50" s="214"/>
      <c r="G50" s="82"/>
      <c r="H50" s="72" t="s">
        <v>1</v>
      </c>
      <c r="I50" s="75"/>
      <c r="J50" s="70" t="s">
        <v>1</v>
      </c>
      <c r="K50" s="75"/>
      <c r="L50" s="76" t="s">
        <v>1</v>
      </c>
      <c r="M50" s="213" t="s">
        <v>137</v>
      </c>
      <c r="N50" s="214"/>
      <c r="O50" s="213" t="s">
        <v>137</v>
      </c>
      <c r="P50" s="214"/>
      <c r="Q50" s="213" t="s">
        <v>137</v>
      </c>
      <c r="R50" s="214"/>
      <c r="S50" s="213" t="s">
        <v>137</v>
      </c>
      <c r="T50" s="214"/>
      <c r="U50" s="75"/>
      <c r="V50" s="76" t="s">
        <v>1</v>
      </c>
      <c r="W50" s="213" t="s">
        <v>137</v>
      </c>
      <c r="X50" s="214"/>
      <c r="Y50" s="213" t="s">
        <v>137</v>
      </c>
      <c r="Z50" s="214"/>
      <c r="AA50" s="75"/>
      <c r="AB50" s="79" t="s">
        <v>1</v>
      </c>
      <c r="AC50" s="75"/>
      <c r="AD50" s="79" t="s">
        <v>1</v>
      </c>
      <c r="AE50" s="75"/>
      <c r="AF50" s="79" t="s">
        <v>1</v>
      </c>
      <c r="AG50" s="75"/>
      <c r="AH50" s="69" t="s">
        <v>1</v>
      </c>
      <c r="AI50" s="75"/>
      <c r="AJ50" s="69" t="s">
        <v>1</v>
      </c>
      <c r="AL50" s="16" t="s">
        <v>128</v>
      </c>
    </row>
    <row r="51" spans="1:38" ht="18" customHeight="1">
      <c r="A51" s="81">
        <v>47</v>
      </c>
      <c r="B51" s="67" t="s">
        <v>185</v>
      </c>
      <c r="C51" s="68"/>
      <c r="D51" s="69" t="s">
        <v>1</v>
      </c>
      <c r="E51" s="75"/>
      <c r="F51" s="70" t="s">
        <v>1</v>
      </c>
      <c r="G51" s="82"/>
      <c r="H51" s="72" t="s">
        <v>1</v>
      </c>
      <c r="I51" s="75"/>
      <c r="J51" s="70" t="s">
        <v>1</v>
      </c>
      <c r="K51" s="75"/>
      <c r="L51" s="76" t="s">
        <v>1</v>
      </c>
      <c r="M51" s="75"/>
      <c r="N51" s="76" t="s">
        <v>1</v>
      </c>
      <c r="O51" s="124"/>
      <c r="P51" s="76" t="s">
        <v>1</v>
      </c>
      <c r="Q51" s="75"/>
      <c r="R51" s="76" t="s">
        <v>1</v>
      </c>
      <c r="S51" s="78"/>
      <c r="T51" s="76" t="s">
        <v>1</v>
      </c>
      <c r="U51" s="75"/>
      <c r="V51" s="76" t="s">
        <v>1</v>
      </c>
      <c r="W51" s="75"/>
      <c r="X51" s="70" t="s">
        <v>1</v>
      </c>
      <c r="Y51" s="75"/>
      <c r="Z51" s="76" t="s">
        <v>1</v>
      </c>
      <c r="AA51" s="84"/>
      <c r="AB51" s="123">
        <v>11</v>
      </c>
      <c r="AC51" s="75"/>
      <c r="AD51" s="103">
        <v>11</v>
      </c>
      <c r="AE51" s="75"/>
      <c r="AF51" s="95">
        <v>5.0000000000000001E-3</v>
      </c>
      <c r="AG51" s="75"/>
      <c r="AH51" s="69" t="s">
        <v>1</v>
      </c>
      <c r="AI51" s="75"/>
      <c r="AJ51" s="69" t="s">
        <v>1</v>
      </c>
      <c r="AL51" s="16" t="s">
        <v>104</v>
      </c>
    </row>
    <row r="52" spans="1:38" ht="18" customHeight="1">
      <c r="A52" s="66">
        <v>48</v>
      </c>
      <c r="B52" s="67" t="s">
        <v>185</v>
      </c>
      <c r="C52" s="68"/>
      <c r="D52" s="69" t="s">
        <v>1</v>
      </c>
      <c r="E52" s="75"/>
      <c r="F52" s="70" t="s">
        <v>1</v>
      </c>
      <c r="G52" s="82"/>
      <c r="H52" s="72" t="s">
        <v>1</v>
      </c>
      <c r="I52" s="75"/>
      <c r="J52" s="70" t="s">
        <v>1</v>
      </c>
      <c r="K52" s="75"/>
      <c r="L52" s="76" t="s">
        <v>1</v>
      </c>
      <c r="M52" s="75"/>
      <c r="N52" s="76" t="s">
        <v>1</v>
      </c>
      <c r="O52" s="124"/>
      <c r="P52" s="76" t="s">
        <v>1</v>
      </c>
      <c r="Q52" s="75"/>
      <c r="R52" s="76" t="s">
        <v>1</v>
      </c>
      <c r="S52" s="78"/>
      <c r="T52" s="76" t="s">
        <v>1</v>
      </c>
      <c r="U52" s="75"/>
      <c r="V52" s="76" t="s">
        <v>1</v>
      </c>
      <c r="W52" s="75"/>
      <c r="X52" s="70" t="s">
        <v>1</v>
      </c>
      <c r="Y52" s="75"/>
      <c r="Z52" s="76" t="s">
        <v>1</v>
      </c>
      <c r="AA52" s="75"/>
      <c r="AB52" s="79">
        <v>9.6</v>
      </c>
      <c r="AC52" s="75"/>
      <c r="AD52" s="79">
        <v>9.6</v>
      </c>
      <c r="AE52" s="75" t="s">
        <v>118</v>
      </c>
      <c r="AF52" s="95">
        <v>2E-3</v>
      </c>
      <c r="AG52" s="75"/>
      <c r="AH52" s="69" t="s">
        <v>1</v>
      </c>
      <c r="AI52" s="75"/>
      <c r="AJ52" s="69" t="s">
        <v>1</v>
      </c>
      <c r="AL52" s="16"/>
    </row>
    <row r="53" spans="1:38" ht="18" customHeight="1">
      <c r="A53" s="66">
        <v>49</v>
      </c>
      <c r="B53" s="67" t="s">
        <v>185</v>
      </c>
      <c r="C53" s="68"/>
      <c r="D53" s="69" t="s">
        <v>1</v>
      </c>
      <c r="E53" s="75"/>
      <c r="F53" s="70" t="s">
        <v>1</v>
      </c>
      <c r="G53" s="82"/>
      <c r="H53" s="72" t="s">
        <v>1</v>
      </c>
      <c r="I53" s="75"/>
      <c r="J53" s="70" t="s">
        <v>1</v>
      </c>
      <c r="K53" s="75"/>
      <c r="L53" s="76" t="s">
        <v>1</v>
      </c>
      <c r="M53" s="75"/>
      <c r="N53" s="76" t="s">
        <v>1</v>
      </c>
      <c r="O53" s="124"/>
      <c r="P53" s="76" t="s">
        <v>1</v>
      </c>
      <c r="Q53" s="75"/>
      <c r="R53" s="76" t="s">
        <v>1</v>
      </c>
      <c r="S53" s="78"/>
      <c r="T53" s="76" t="s">
        <v>1</v>
      </c>
      <c r="U53" s="75"/>
      <c r="V53" s="76" t="s">
        <v>1</v>
      </c>
      <c r="W53" s="75"/>
      <c r="X53" s="70" t="s">
        <v>1</v>
      </c>
      <c r="Y53" s="75"/>
      <c r="Z53" s="76" t="s">
        <v>1</v>
      </c>
      <c r="AA53" s="75"/>
      <c r="AB53" s="79">
        <v>9.9</v>
      </c>
      <c r="AC53" s="75"/>
      <c r="AD53" s="79">
        <v>9.9</v>
      </c>
      <c r="AE53" s="75" t="s">
        <v>118</v>
      </c>
      <c r="AF53" s="95">
        <v>2E-3</v>
      </c>
      <c r="AG53" s="75"/>
      <c r="AH53" s="69" t="s">
        <v>1</v>
      </c>
      <c r="AI53" s="75"/>
      <c r="AJ53" s="69" t="s">
        <v>1</v>
      </c>
      <c r="AL53" s="16"/>
    </row>
    <row r="54" spans="1:38" ht="18" customHeight="1">
      <c r="A54" s="81">
        <v>50</v>
      </c>
      <c r="B54" s="67" t="s">
        <v>185</v>
      </c>
      <c r="C54" s="68"/>
      <c r="D54" s="69" t="s">
        <v>1</v>
      </c>
      <c r="E54" s="75"/>
      <c r="F54" s="70" t="s">
        <v>1</v>
      </c>
      <c r="G54" s="82"/>
      <c r="H54" s="72" t="s">
        <v>1</v>
      </c>
      <c r="I54" s="75"/>
      <c r="J54" s="70" t="s">
        <v>1</v>
      </c>
      <c r="K54" s="75"/>
      <c r="L54" s="76" t="s">
        <v>1</v>
      </c>
      <c r="M54" s="75" t="s">
        <v>118</v>
      </c>
      <c r="N54" s="76">
        <v>2.0000000000000001E-4</v>
      </c>
      <c r="O54" s="124"/>
      <c r="P54" s="76">
        <v>5.9999999999999995E-4</v>
      </c>
      <c r="Q54" s="75"/>
      <c r="R54" s="76">
        <v>4.0000000000000002E-4</v>
      </c>
      <c r="S54" s="75" t="s">
        <v>118</v>
      </c>
      <c r="T54" s="76">
        <v>2.0000000000000001E-4</v>
      </c>
      <c r="U54" s="75"/>
      <c r="V54" s="76">
        <v>5.9999999999999995E-4</v>
      </c>
      <c r="W54" s="75"/>
      <c r="X54" s="70">
        <v>1E-3</v>
      </c>
      <c r="Y54" s="84"/>
      <c r="Z54" s="102">
        <v>1.7999999999999999E-2</v>
      </c>
      <c r="AA54" s="75"/>
      <c r="AB54" s="79" t="s">
        <v>1</v>
      </c>
      <c r="AC54" s="75"/>
      <c r="AD54" s="79" t="s">
        <v>1</v>
      </c>
      <c r="AE54" s="75"/>
      <c r="AF54" s="79" t="s">
        <v>1</v>
      </c>
      <c r="AG54" s="75"/>
      <c r="AH54" s="69" t="s">
        <v>1</v>
      </c>
      <c r="AI54" s="75"/>
      <c r="AJ54" s="69" t="s">
        <v>1</v>
      </c>
      <c r="AL54" s="16" t="s">
        <v>104</v>
      </c>
    </row>
    <row r="55" spans="1:38" ht="18" customHeight="1">
      <c r="A55" s="81">
        <v>51</v>
      </c>
      <c r="B55" s="67" t="s">
        <v>185</v>
      </c>
      <c r="C55" s="68"/>
      <c r="D55" s="69" t="s">
        <v>1</v>
      </c>
      <c r="E55" s="75"/>
      <c r="F55" s="70" t="s">
        <v>1</v>
      </c>
      <c r="G55" s="82"/>
      <c r="H55" s="72" t="s">
        <v>1</v>
      </c>
      <c r="I55" s="75"/>
      <c r="J55" s="70" t="s">
        <v>1</v>
      </c>
      <c r="K55" s="75"/>
      <c r="L55" s="76" t="s">
        <v>1</v>
      </c>
      <c r="M55" s="75" t="s">
        <v>118</v>
      </c>
      <c r="N55" s="76">
        <v>2.0000000000000001E-4</v>
      </c>
      <c r="O55" s="124"/>
      <c r="P55" s="76">
        <v>5.9999999999999995E-4</v>
      </c>
      <c r="Q55" s="75"/>
      <c r="R55" s="76">
        <v>4.0000000000000002E-4</v>
      </c>
      <c r="S55" s="78" t="s">
        <v>118</v>
      </c>
      <c r="T55" s="76">
        <v>2.0000000000000001E-4</v>
      </c>
      <c r="U55" s="75"/>
      <c r="V55" s="76">
        <v>6.9999999999999999E-4</v>
      </c>
      <c r="W55" s="75"/>
      <c r="X55" s="70">
        <v>1E-3</v>
      </c>
      <c r="Y55" s="84"/>
      <c r="Z55" s="102">
        <v>1.4999999999999999E-2</v>
      </c>
      <c r="AA55" s="75"/>
      <c r="AB55" s="79" t="s">
        <v>1</v>
      </c>
      <c r="AC55" s="75"/>
      <c r="AD55" s="79" t="s">
        <v>1</v>
      </c>
      <c r="AE55" s="75"/>
      <c r="AF55" s="79" t="s">
        <v>1</v>
      </c>
      <c r="AG55" s="75"/>
      <c r="AH55" s="69" t="s">
        <v>1</v>
      </c>
      <c r="AI55" s="75"/>
      <c r="AJ55" s="69" t="s">
        <v>1</v>
      </c>
      <c r="AL55" s="16" t="s">
        <v>104</v>
      </c>
    </row>
    <row r="56" spans="1:38" ht="18" customHeight="1">
      <c r="A56" s="81">
        <v>52</v>
      </c>
      <c r="B56" s="67" t="s">
        <v>185</v>
      </c>
      <c r="C56" s="68"/>
      <c r="D56" s="69" t="s">
        <v>1</v>
      </c>
      <c r="E56" s="75"/>
      <c r="F56" s="70" t="s">
        <v>1</v>
      </c>
      <c r="G56" s="82"/>
      <c r="H56" s="72" t="s">
        <v>1</v>
      </c>
      <c r="I56" s="75"/>
      <c r="J56" s="70" t="s">
        <v>1</v>
      </c>
      <c r="K56" s="75"/>
      <c r="L56" s="76" t="s">
        <v>1</v>
      </c>
      <c r="M56" s="75" t="s">
        <v>118</v>
      </c>
      <c r="N56" s="76">
        <v>2.0000000000000001E-4</v>
      </c>
      <c r="O56" s="124"/>
      <c r="P56" s="76">
        <v>8.0000000000000004E-4</v>
      </c>
      <c r="Q56" s="75"/>
      <c r="R56" s="76">
        <v>5.9999999999999995E-4</v>
      </c>
      <c r="S56" s="75" t="s">
        <v>118</v>
      </c>
      <c r="T56" s="76">
        <v>2.0000000000000001E-4</v>
      </c>
      <c r="U56" s="75"/>
      <c r="V56" s="76">
        <v>5.9999999999999995E-4</v>
      </c>
      <c r="W56" s="75"/>
      <c r="X56" s="70">
        <v>2E-3</v>
      </c>
      <c r="Y56" s="84"/>
      <c r="Z56" s="102">
        <v>2.5999999999999999E-2</v>
      </c>
      <c r="AA56" s="75"/>
      <c r="AB56" s="79" t="s">
        <v>1</v>
      </c>
      <c r="AC56" s="75"/>
      <c r="AD56" s="79" t="s">
        <v>1</v>
      </c>
      <c r="AE56" s="75"/>
      <c r="AF56" s="79" t="s">
        <v>1</v>
      </c>
      <c r="AG56" s="75"/>
      <c r="AH56" s="69" t="s">
        <v>1</v>
      </c>
      <c r="AI56" s="75"/>
      <c r="AJ56" s="69" t="s">
        <v>1</v>
      </c>
      <c r="AL56" s="16" t="s">
        <v>104</v>
      </c>
    </row>
    <row r="57" spans="1:38" ht="18" customHeight="1">
      <c r="A57" s="81">
        <v>53</v>
      </c>
      <c r="B57" s="67" t="s">
        <v>185</v>
      </c>
      <c r="C57" s="68"/>
      <c r="D57" s="69" t="s">
        <v>1</v>
      </c>
      <c r="E57" s="75"/>
      <c r="F57" s="70" t="s">
        <v>1</v>
      </c>
      <c r="G57" s="82"/>
      <c r="H57" s="72" t="s">
        <v>1</v>
      </c>
      <c r="I57" s="75"/>
      <c r="J57" s="70" t="s">
        <v>1</v>
      </c>
      <c r="K57" s="75"/>
      <c r="L57" s="76" t="s">
        <v>1</v>
      </c>
      <c r="M57" s="75"/>
      <c r="N57" s="76">
        <v>2.0000000000000001E-4</v>
      </c>
      <c r="O57" s="126"/>
      <c r="P57" s="102">
        <v>0.09</v>
      </c>
      <c r="Q57" s="75"/>
      <c r="R57" s="70">
        <v>8.8999999999999996E-2</v>
      </c>
      <c r="S57" s="78"/>
      <c r="T57" s="76">
        <v>6.9999999999999999E-4</v>
      </c>
      <c r="U57" s="75"/>
      <c r="V57" s="76" t="s">
        <v>1</v>
      </c>
      <c r="W57" s="75" t="s">
        <v>118</v>
      </c>
      <c r="X57" s="70">
        <v>1E-3</v>
      </c>
      <c r="Y57" s="75" t="s">
        <v>118</v>
      </c>
      <c r="Z57" s="76">
        <v>2.0000000000000001E-4</v>
      </c>
      <c r="AA57" s="75"/>
      <c r="AB57" s="79" t="s">
        <v>1</v>
      </c>
      <c r="AC57" s="75"/>
      <c r="AD57" s="79" t="s">
        <v>1</v>
      </c>
      <c r="AE57" s="75"/>
      <c r="AF57" s="79" t="s">
        <v>1</v>
      </c>
      <c r="AG57" s="75"/>
      <c r="AH57" s="69" t="s">
        <v>1</v>
      </c>
      <c r="AI57" s="127"/>
      <c r="AJ57" s="69" t="s">
        <v>1</v>
      </c>
      <c r="AL57" s="16" t="s">
        <v>104</v>
      </c>
    </row>
    <row r="58" spans="1:38" ht="18" customHeight="1">
      <c r="A58" s="81">
        <v>54</v>
      </c>
      <c r="B58" s="67" t="s">
        <v>188</v>
      </c>
      <c r="C58" s="68"/>
      <c r="D58" s="69" t="s">
        <v>1</v>
      </c>
      <c r="E58" s="75"/>
      <c r="F58" s="70" t="s">
        <v>1</v>
      </c>
      <c r="G58" s="82"/>
      <c r="H58" s="72" t="s">
        <v>1</v>
      </c>
      <c r="I58" s="84"/>
      <c r="J58" s="102">
        <v>6.5000000000000002E-2</v>
      </c>
      <c r="K58" s="75"/>
      <c r="L58" s="76" t="s">
        <v>1</v>
      </c>
      <c r="M58" s="75"/>
      <c r="N58" s="76" t="s">
        <v>1</v>
      </c>
      <c r="O58" s="124"/>
      <c r="P58" s="76" t="s">
        <v>1</v>
      </c>
      <c r="Q58" s="75"/>
      <c r="R58" s="76" t="s">
        <v>1</v>
      </c>
      <c r="S58" s="78"/>
      <c r="T58" s="76" t="s">
        <v>1</v>
      </c>
      <c r="U58" s="75"/>
      <c r="V58" s="76" t="s">
        <v>1</v>
      </c>
      <c r="W58" s="75"/>
      <c r="X58" s="70" t="s">
        <v>1</v>
      </c>
      <c r="Y58" s="75"/>
      <c r="Z58" s="76" t="s">
        <v>1</v>
      </c>
      <c r="AA58" s="75"/>
      <c r="AB58" s="79" t="s">
        <v>1</v>
      </c>
      <c r="AC58" s="75"/>
      <c r="AD58" s="79" t="s">
        <v>1</v>
      </c>
      <c r="AE58" s="75"/>
      <c r="AF58" s="79" t="s">
        <v>1</v>
      </c>
      <c r="AG58" s="75"/>
      <c r="AH58" s="69" t="s">
        <v>1</v>
      </c>
      <c r="AI58" s="75"/>
      <c r="AJ58" s="69" t="s">
        <v>1</v>
      </c>
      <c r="AL58" s="16" t="s">
        <v>104</v>
      </c>
    </row>
    <row r="59" spans="1:38" s="7" customFormat="1" ht="18" customHeight="1">
      <c r="A59" s="81">
        <v>55</v>
      </c>
      <c r="B59" s="67" t="s">
        <v>190</v>
      </c>
      <c r="C59" s="68"/>
      <c r="D59" s="69" t="s">
        <v>1</v>
      </c>
      <c r="E59" s="75"/>
      <c r="F59" s="70" t="s">
        <v>1</v>
      </c>
      <c r="G59" s="82"/>
      <c r="H59" s="72" t="s">
        <v>1</v>
      </c>
      <c r="I59" s="84"/>
      <c r="J59" s="102">
        <v>1.6E-2</v>
      </c>
      <c r="K59" s="75"/>
      <c r="L59" s="76" t="s">
        <v>1</v>
      </c>
      <c r="M59" s="75"/>
      <c r="N59" s="76" t="s">
        <v>1</v>
      </c>
      <c r="O59" s="124"/>
      <c r="P59" s="76" t="s">
        <v>1</v>
      </c>
      <c r="Q59" s="75"/>
      <c r="R59" s="76" t="s">
        <v>1</v>
      </c>
      <c r="S59" s="78"/>
      <c r="T59" s="76" t="s">
        <v>1</v>
      </c>
      <c r="U59" s="75"/>
      <c r="V59" s="76" t="s">
        <v>1</v>
      </c>
      <c r="W59" s="75"/>
      <c r="X59" s="70" t="s">
        <v>1</v>
      </c>
      <c r="Y59" s="75"/>
      <c r="Z59" s="76" t="s">
        <v>1</v>
      </c>
      <c r="AA59" s="75"/>
      <c r="AB59" s="79" t="s">
        <v>1</v>
      </c>
      <c r="AC59" s="75"/>
      <c r="AD59" s="79" t="s">
        <v>1</v>
      </c>
      <c r="AE59" s="75"/>
      <c r="AF59" s="79" t="s">
        <v>1</v>
      </c>
      <c r="AG59" s="75"/>
      <c r="AH59" s="69" t="s">
        <v>1</v>
      </c>
      <c r="AI59" s="128"/>
      <c r="AJ59" s="69" t="s">
        <v>1</v>
      </c>
      <c r="AK59" s="17"/>
      <c r="AL59" s="16" t="s">
        <v>104</v>
      </c>
    </row>
    <row r="60" spans="1:38" s="7" customFormat="1" ht="18" customHeight="1">
      <c r="A60" s="81">
        <v>56</v>
      </c>
      <c r="B60" s="67" t="s">
        <v>190</v>
      </c>
      <c r="C60" s="68"/>
      <c r="D60" s="69" t="s">
        <v>1</v>
      </c>
      <c r="E60" s="75"/>
      <c r="F60" s="70" t="s">
        <v>1</v>
      </c>
      <c r="G60" s="82"/>
      <c r="H60" s="72" t="s">
        <v>1</v>
      </c>
      <c r="I60" s="84"/>
      <c r="J60" s="102">
        <v>1.9E-2</v>
      </c>
      <c r="K60" s="75"/>
      <c r="L60" s="76" t="s">
        <v>1</v>
      </c>
      <c r="M60" s="75"/>
      <c r="N60" s="76" t="s">
        <v>1</v>
      </c>
      <c r="O60" s="124"/>
      <c r="P60" s="76" t="s">
        <v>1</v>
      </c>
      <c r="Q60" s="75"/>
      <c r="R60" s="76" t="s">
        <v>1</v>
      </c>
      <c r="S60" s="78"/>
      <c r="T60" s="76" t="s">
        <v>1</v>
      </c>
      <c r="U60" s="75"/>
      <c r="V60" s="76" t="s">
        <v>1</v>
      </c>
      <c r="W60" s="75"/>
      <c r="X60" s="70" t="s">
        <v>1</v>
      </c>
      <c r="Y60" s="75"/>
      <c r="Z60" s="76" t="s">
        <v>1</v>
      </c>
      <c r="AA60" s="75"/>
      <c r="AB60" s="79" t="s">
        <v>1</v>
      </c>
      <c r="AC60" s="75"/>
      <c r="AD60" s="79" t="s">
        <v>1</v>
      </c>
      <c r="AE60" s="75"/>
      <c r="AF60" s="79" t="s">
        <v>1</v>
      </c>
      <c r="AG60" s="75"/>
      <c r="AH60" s="69" t="s">
        <v>1</v>
      </c>
      <c r="AI60" s="82"/>
      <c r="AJ60" s="69" t="s">
        <v>1</v>
      </c>
      <c r="AK60" s="17"/>
      <c r="AL60" s="16" t="s">
        <v>104</v>
      </c>
    </row>
    <row r="61" spans="1:38" s="7" customFormat="1" ht="18" customHeight="1">
      <c r="A61" s="81">
        <v>57</v>
      </c>
      <c r="B61" s="67" t="s">
        <v>190</v>
      </c>
      <c r="C61" s="68"/>
      <c r="D61" s="69" t="s">
        <v>1</v>
      </c>
      <c r="E61" s="75"/>
      <c r="F61" s="70" t="s">
        <v>1</v>
      </c>
      <c r="G61" s="82"/>
      <c r="H61" s="72" t="s">
        <v>1</v>
      </c>
      <c r="I61" s="84"/>
      <c r="J61" s="102">
        <v>1.2999999999999999E-2</v>
      </c>
      <c r="K61" s="75"/>
      <c r="L61" s="76" t="s">
        <v>1</v>
      </c>
      <c r="M61" s="75"/>
      <c r="N61" s="76" t="s">
        <v>1</v>
      </c>
      <c r="O61" s="124"/>
      <c r="P61" s="76" t="s">
        <v>1</v>
      </c>
      <c r="Q61" s="75"/>
      <c r="R61" s="76" t="s">
        <v>1</v>
      </c>
      <c r="S61" s="78"/>
      <c r="T61" s="76" t="s">
        <v>1</v>
      </c>
      <c r="U61" s="75"/>
      <c r="V61" s="76" t="s">
        <v>1</v>
      </c>
      <c r="W61" s="75"/>
      <c r="X61" s="70" t="s">
        <v>1</v>
      </c>
      <c r="Y61" s="75"/>
      <c r="Z61" s="76" t="s">
        <v>1</v>
      </c>
      <c r="AA61" s="75"/>
      <c r="AB61" s="79" t="s">
        <v>1</v>
      </c>
      <c r="AC61" s="75"/>
      <c r="AD61" s="79" t="s">
        <v>1</v>
      </c>
      <c r="AE61" s="75"/>
      <c r="AF61" s="79" t="s">
        <v>1</v>
      </c>
      <c r="AG61" s="75"/>
      <c r="AH61" s="69" t="s">
        <v>1</v>
      </c>
      <c r="AI61" s="82"/>
      <c r="AJ61" s="69" t="s">
        <v>1</v>
      </c>
      <c r="AK61" s="17"/>
      <c r="AL61" s="16" t="s">
        <v>104</v>
      </c>
    </row>
    <row r="62" spans="1:38" s="7" customFormat="1" ht="18" customHeight="1">
      <c r="A62" s="66">
        <v>58</v>
      </c>
      <c r="B62" s="67" t="s">
        <v>251</v>
      </c>
      <c r="C62" s="68"/>
      <c r="D62" s="69" t="s">
        <v>1</v>
      </c>
      <c r="E62" s="68"/>
      <c r="F62" s="69" t="s">
        <v>1</v>
      </c>
      <c r="G62" s="68"/>
      <c r="H62" s="69" t="s">
        <v>1</v>
      </c>
      <c r="I62" s="68"/>
      <c r="J62" s="69" t="s">
        <v>1</v>
      </c>
      <c r="K62" s="75" t="s">
        <v>126</v>
      </c>
      <c r="L62" s="76">
        <v>2.0000000000000001E-4</v>
      </c>
      <c r="M62" s="75" t="s">
        <v>36</v>
      </c>
      <c r="N62" s="76">
        <v>2.0000000000000001E-4</v>
      </c>
      <c r="O62" s="124"/>
      <c r="P62" s="76">
        <v>4.0000000000000002E-4</v>
      </c>
      <c r="Q62" s="75"/>
      <c r="R62" s="76">
        <v>2.0000000000000001E-4</v>
      </c>
      <c r="S62" s="75" t="s">
        <v>36</v>
      </c>
      <c r="T62" s="76">
        <v>2.0000000000000001E-4</v>
      </c>
      <c r="U62" s="75"/>
      <c r="V62" s="76">
        <v>5.9999999999999995E-4</v>
      </c>
      <c r="W62" s="75"/>
      <c r="X62" s="70">
        <v>1E-3</v>
      </c>
      <c r="Y62" s="75"/>
      <c r="Z62" s="76">
        <v>1.2999999999999999E-3</v>
      </c>
      <c r="AA62" s="68"/>
      <c r="AB62" s="69" t="s">
        <v>1</v>
      </c>
      <c r="AC62" s="68"/>
      <c r="AD62" s="69" t="s">
        <v>1</v>
      </c>
      <c r="AE62" s="68"/>
      <c r="AF62" s="69" t="s">
        <v>1</v>
      </c>
      <c r="AG62" s="68"/>
      <c r="AH62" s="69" t="s">
        <v>1</v>
      </c>
      <c r="AI62" s="68"/>
      <c r="AJ62" s="69" t="s">
        <v>1</v>
      </c>
      <c r="AK62" s="17"/>
      <c r="AL62" s="16"/>
    </row>
    <row r="63" spans="1:38" s="7" customFormat="1" ht="18" customHeight="1">
      <c r="A63" s="66">
        <v>59</v>
      </c>
      <c r="B63" s="67" t="s">
        <v>251</v>
      </c>
      <c r="C63" s="68"/>
      <c r="D63" s="69" t="s">
        <v>1</v>
      </c>
      <c r="E63" s="68"/>
      <c r="F63" s="69" t="s">
        <v>1</v>
      </c>
      <c r="G63" s="68"/>
      <c r="H63" s="69" t="s">
        <v>1</v>
      </c>
      <c r="I63" s="68"/>
      <c r="J63" s="69" t="s">
        <v>1</v>
      </c>
      <c r="K63" s="75" t="s">
        <v>126</v>
      </c>
      <c r="L63" s="76">
        <v>2.0000000000000001E-4</v>
      </c>
      <c r="M63" s="75" t="s">
        <v>36</v>
      </c>
      <c r="N63" s="76">
        <v>2.0000000000000001E-4</v>
      </c>
      <c r="O63" s="124"/>
      <c r="P63" s="76">
        <v>4.0000000000000002E-4</v>
      </c>
      <c r="Q63" s="75"/>
      <c r="R63" s="76">
        <v>2.0000000000000001E-4</v>
      </c>
      <c r="S63" s="75" t="s">
        <v>36</v>
      </c>
      <c r="T63" s="76">
        <v>2.0000000000000001E-4</v>
      </c>
      <c r="U63" s="75"/>
      <c r="V63" s="76">
        <v>5.9999999999999995E-4</v>
      </c>
      <c r="W63" s="75"/>
      <c r="X63" s="70">
        <v>1E-3</v>
      </c>
      <c r="Y63" s="75"/>
      <c r="Z63" s="76">
        <v>1.1999999999999999E-3</v>
      </c>
      <c r="AA63" s="68"/>
      <c r="AB63" s="69" t="s">
        <v>1</v>
      </c>
      <c r="AC63" s="68"/>
      <c r="AD63" s="69" t="s">
        <v>1</v>
      </c>
      <c r="AE63" s="68"/>
      <c r="AF63" s="69" t="s">
        <v>1</v>
      </c>
      <c r="AG63" s="68"/>
      <c r="AH63" s="69" t="s">
        <v>1</v>
      </c>
      <c r="AI63" s="68"/>
      <c r="AJ63" s="69" t="s">
        <v>1</v>
      </c>
      <c r="AK63" s="17"/>
      <c r="AL63" s="16"/>
    </row>
    <row r="64" spans="1:38" s="7" customFormat="1" ht="18" customHeight="1">
      <c r="A64" s="66">
        <v>60</v>
      </c>
      <c r="B64" s="67" t="s">
        <v>251</v>
      </c>
      <c r="C64" s="68"/>
      <c r="D64" s="69" t="s">
        <v>1</v>
      </c>
      <c r="E64" s="68"/>
      <c r="F64" s="69" t="s">
        <v>1</v>
      </c>
      <c r="G64" s="68"/>
      <c r="H64" s="69" t="s">
        <v>1</v>
      </c>
      <c r="I64" s="68"/>
      <c r="J64" s="69" t="s">
        <v>1</v>
      </c>
      <c r="K64" s="75" t="s">
        <v>126</v>
      </c>
      <c r="L64" s="76">
        <v>2.0000000000000001E-4</v>
      </c>
      <c r="M64" s="75" t="s">
        <v>36</v>
      </c>
      <c r="N64" s="76">
        <v>2.0000000000000001E-4</v>
      </c>
      <c r="O64" s="124" t="s">
        <v>118</v>
      </c>
      <c r="P64" s="76">
        <v>4.0000000000000002E-4</v>
      </c>
      <c r="Q64" s="75" t="s">
        <v>36</v>
      </c>
      <c r="R64" s="76">
        <v>2.0000000000000001E-4</v>
      </c>
      <c r="S64" s="75" t="s">
        <v>36</v>
      </c>
      <c r="T64" s="76">
        <v>2.0000000000000001E-4</v>
      </c>
      <c r="U64" s="75" t="s">
        <v>36</v>
      </c>
      <c r="V64" s="76">
        <v>2.0000000000000001E-4</v>
      </c>
      <c r="W64" s="75" t="s">
        <v>36</v>
      </c>
      <c r="X64" s="70">
        <v>1E-3</v>
      </c>
      <c r="Y64" s="75"/>
      <c r="Z64" s="76">
        <v>4.0000000000000002E-4</v>
      </c>
      <c r="AA64" s="68"/>
      <c r="AB64" s="69" t="s">
        <v>1</v>
      </c>
      <c r="AC64" s="68"/>
      <c r="AD64" s="69" t="s">
        <v>1</v>
      </c>
      <c r="AE64" s="68"/>
      <c r="AF64" s="69" t="s">
        <v>1</v>
      </c>
      <c r="AG64" s="68"/>
      <c r="AH64" s="69" t="s">
        <v>1</v>
      </c>
      <c r="AI64" s="68"/>
      <c r="AJ64" s="69" t="s">
        <v>1</v>
      </c>
      <c r="AK64" s="17"/>
      <c r="AL64" s="16"/>
    </row>
    <row r="65" spans="1:38" s="7" customFormat="1" ht="18" customHeight="1">
      <c r="A65" s="66">
        <v>61</v>
      </c>
      <c r="B65" s="67" t="s">
        <v>193</v>
      </c>
      <c r="C65" s="129"/>
      <c r="D65" s="69" t="s">
        <v>1</v>
      </c>
      <c r="E65" s="75"/>
      <c r="F65" s="70" t="s">
        <v>1</v>
      </c>
      <c r="G65" s="82"/>
      <c r="H65" s="72" t="s">
        <v>1</v>
      </c>
      <c r="I65" s="75"/>
      <c r="J65" s="70" t="s">
        <v>1</v>
      </c>
      <c r="K65" s="75"/>
      <c r="L65" s="76">
        <v>1.8E-3</v>
      </c>
      <c r="M65" s="75" t="s">
        <v>118</v>
      </c>
      <c r="N65" s="76">
        <v>2.0000000000000001E-4</v>
      </c>
      <c r="O65" s="124" t="s">
        <v>118</v>
      </c>
      <c r="P65" s="76">
        <v>4.0000000000000002E-4</v>
      </c>
      <c r="Q65" s="75" t="s">
        <v>118</v>
      </c>
      <c r="R65" s="76">
        <v>2.0000000000000001E-4</v>
      </c>
      <c r="S65" s="75" t="s">
        <v>118</v>
      </c>
      <c r="T65" s="76">
        <v>2.0000000000000001E-4</v>
      </c>
      <c r="U65" s="75"/>
      <c r="V65" s="76" t="s">
        <v>1</v>
      </c>
      <c r="W65" s="75"/>
      <c r="X65" s="70">
        <v>3.0000000000000001E-3</v>
      </c>
      <c r="Y65" s="75"/>
      <c r="Z65" s="76">
        <v>2.9999999999999997E-4</v>
      </c>
      <c r="AA65" s="75"/>
      <c r="AB65" s="79" t="s">
        <v>1</v>
      </c>
      <c r="AC65" s="75"/>
      <c r="AD65" s="79" t="s">
        <v>1</v>
      </c>
      <c r="AE65" s="75"/>
      <c r="AF65" s="79" t="s">
        <v>1</v>
      </c>
      <c r="AG65" s="75"/>
      <c r="AH65" s="69" t="s">
        <v>1</v>
      </c>
      <c r="AI65" s="82"/>
      <c r="AJ65" s="69" t="s">
        <v>1</v>
      </c>
      <c r="AK65" s="17"/>
      <c r="AL65" s="16"/>
    </row>
    <row r="66" spans="1:38" s="7" customFormat="1" ht="18" customHeight="1">
      <c r="A66" s="66">
        <v>62</v>
      </c>
      <c r="B66" s="67" t="s">
        <v>193</v>
      </c>
      <c r="C66" s="82"/>
      <c r="D66" s="69" t="s">
        <v>1</v>
      </c>
      <c r="E66" s="75"/>
      <c r="F66" s="70" t="s">
        <v>1</v>
      </c>
      <c r="G66" s="82"/>
      <c r="H66" s="72" t="s">
        <v>1</v>
      </c>
      <c r="I66" s="75"/>
      <c r="J66" s="70" t="s">
        <v>1</v>
      </c>
      <c r="K66" s="75"/>
      <c r="L66" s="76">
        <v>2.9999999999999997E-4</v>
      </c>
      <c r="M66" s="75"/>
      <c r="N66" s="76">
        <v>1E-3</v>
      </c>
      <c r="O66" s="124"/>
      <c r="P66" s="76">
        <v>5.1000000000000004E-3</v>
      </c>
      <c r="Q66" s="75"/>
      <c r="R66" s="76">
        <v>4.8999999999999998E-3</v>
      </c>
      <c r="S66" s="75" t="s">
        <v>118</v>
      </c>
      <c r="T66" s="76">
        <v>2.0000000000000001E-4</v>
      </c>
      <c r="U66" s="75"/>
      <c r="V66" s="76">
        <v>4.0000000000000002E-4</v>
      </c>
      <c r="W66" s="75"/>
      <c r="X66" s="70">
        <v>1.6E-2</v>
      </c>
      <c r="Y66" s="75" t="s">
        <v>118</v>
      </c>
      <c r="Z66" s="76">
        <v>2.0000000000000001E-4</v>
      </c>
      <c r="AA66" s="75"/>
      <c r="AB66" s="79" t="s">
        <v>1</v>
      </c>
      <c r="AC66" s="75"/>
      <c r="AD66" s="79" t="s">
        <v>1</v>
      </c>
      <c r="AE66" s="75"/>
      <c r="AF66" s="79" t="s">
        <v>1</v>
      </c>
      <c r="AG66" s="75"/>
      <c r="AH66" s="69" t="s">
        <v>1</v>
      </c>
      <c r="AI66" s="75"/>
      <c r="AJ66" s="69" t="s">
        <v>1</v>
      </c>
      <c r="AK66" s="17"/>
      <c r="AL66" s="16"/>
    </row>
    <row r="67" spans="1:38" s="7" customFormat="1" ht="18" customHeight="1">
      <c r="A67" s="66">
        <v>63</v>
      </c>
      <c r="B67" s="67" t="s">
        <v>193</v>
      </c>
      <c r="C67" s="82"/>
      <c r="D67" s="69" t="s">
        <v>1</v>
      </c>
      <c r="E67" s="75"/>
      <c r="F67" s="70" t="s">
        <v>1</v>
      </c>
      <c r="G67" s="82"/>
      <c r="H67" s="72" t="s">
        <v>1</v>
      </c>
      <c r="I67" s="75"/>
      <c r="J67" s="70" t="s">
        <v>1</v>
      </c>
      <c r="K67" s="75" t="s">
        <v>118</v>
      </c>
      <c r="L67" s="76">
        <v>2.0000000000000001E-4</v>
      </c>
      <c r="M67" s="75"/>
      <c r="N67" s="76">
        <v>5.0000000000000001E-4</v>
      </c>
      <c r="O67" s="124"/>
      <c r="P67" s="76">
        <v>8.0000000000000004E-4</v>
      </c>
      <c r="Q67" s="75"/>
      <c r="R67" s="76">
        <v>5.9999999999999995E-4</v>
      </c>
      <c r="S67" s="75" t="s">
        <v>118</v>
      </c>
      <c r="T67" s="76">
        <v>2.0000000000000001E-4</v>
      </c>
      <c r="U67" s="75"/>
      <c r="V67" s="76">
        <v>6.9999999999999999E-4</v>
      </c>
      <c r="W67" s="75"/>
      <c r="X67" s="70">
        <v>5.0000000000000001E-3</v>
      </c>
      <c r="Y67" s="75" t="s">
        <v>118</v>
      </c>
      <c r="Z67" s="76">
        <v>2.0000000000000001E-4</v>
      </c>
      <c r="AA67" s="75"/>
      <c r="AB67" s="79" t="s">
        <v>1</v>
      </c>
      <c r="AC67" s="75"/>
      <c r="AD67" s="79" t="s">
        <v>1</v>
      </c>
      <c r="AE67" s="75"/>
      <c r="AF67" s="79" t="s">
        <v>1</v>
      </c>
      <c r="AG67" s="75"/>
      <c r="AH67" s="69" t="s">
        <v>1</v>
      </c>
      <c r="AI67" s="75"/>
      <c r="AJ67" s="69" t="s">
        <v>1</v>
      </c>
      <c r="AK67" s="17"/>
      <c r="AL67" s="16"/>
    </row>
    <row r="68" spans="1:38" s="7" customFormat="1" ht="18" customHeight="1">
      <c r="A68" s="81">
        <v>64</v>
      </c>
      <c r="B68" s="67" t="s">
        <v>195</v>
      </c>
      <c r="C68" s="82"/>
      <c r="D68" s="69" t="s">
        <v>1</v>
      </c>
      <c r="E68" s="75"/>
      <c r="F68" s="70" t="s">
        <v>1</v>
      </c>
      <c r="G68" s="82"/>
      <c r="H68" s="72" t="s">
        <v>1</v>
      </c>
      <c r="I68" s="75"/>
      <c r="J68" s="70" t="s">
        <v>1</v>
      </c>
      <c r="K68" s="75"/>
      <c r="L68" s="76" t="s">
        <v>1</v>
      </c>
      <c r="M68" s="75" t="s">
        <v>118</v>
      </c>
      <c r="N68" s="76">
        <v>2.0000000000000001E-4</v>
      </c>
      <c r="O68" s="124" t="s">
        <v>118</v>
      </c>
      <c r="P68" s="76">
        <v>4.0000000000000002E-4</v>
      </c>
      <c r="Q68" s="75" t="s">
        <v>118</v>
      </c>
      <c r="R68" s="76">
        <v>2.0000000000000001E-4</v>
      </c>
      <c r="S68" s="75" t="s">
        <v>118</v>
      </c>
      <c r="T68" s="76">
        <v>2.0000000000000001E-4</v>
      </c>
      <c r="U68" s="75"/>
      <c r="V68" s="76" t="s">
        <v>1</v>
      </c>
      <c r="W68" s="75" t="s">
        <v>118</v>
      </c>
      <c r="X68" s="70">
        <v>1E-3</v>
      </c>
      <c r="Y68" s="84"/>
      <c r="Z68" s="102">
        <v>1.4999999999999999E-2</v>
      </c>
      <c r="AA68" s="75"/>
      <c r="AB68" s="79" t="s">
        <v>1</v>
      </c>
      <c r="AC68" s="75"/>
      <c r="AD68" s="79" t="s">
        <v>1</v>
      </c>
      <c r="AE68" s="75"/>
      <c r="AF68" s="79" t="s">
        <v>1</v>
      </c>
      <c r="AG68" s="75"/>
      <c r="AH68" s="69" t="s">
        <v>1</v>
      </c>
      <c r="AI68" s="75"/>
      <c r="AJ68" s="69" t="s">
        <v>1</v>
      </c>
      <c r="AK68" s="17"/>
      <c r="AL68" s="16" t="s">
        <v>104</v>
      </c>
    </row>
    <row r="69" spans="1:38" s="7" customFormat="1" ht="18" customHeight="1">
      <c r="A69" s="66">
        <v>65</v>
      </c>
      <c r="B69" s="67" t="s">
        <v>195</v>
      </c>
      <c r="C69" s="82"/>
      <c r="D69" s="69" t="s">
        <v>1</v>
      </c>
      <c r="E69" s="75"/>
      <c r="F69" s="70" t="s">
        <v>1</v>
      </c>
      <c r="G69" s="82"/>
      <c r="H69" s="72" t="s">
        <v>1</v>
      </c>
      <c r="I69" s="75"/>
      <c r="J69" s="70" t="s">
        <v>1</v>
      </c>
      <c r="K69" s="75"/>
      <c r="L69" s="76" t="s">
        <v>1</v>
      </c>
      <c r="M69" s="75" t="s">
        <v>118</v>
      </c>
      <c r="N69" s="76">
        <v>2.0000000000000001E-4</v>
      </c>
      <c r="O69" s="124" t="s">
        <v>118</v>
      </c>
      <c r="P69" s="76">
        <v>4.0000000000000002E-4</v>
      </c>
      <c r="Q69" s="75" t="s">
        <v>118</v>
      </c>
      <c r="R69" s="76">
        <v>2.0000000000000001E-4</v>
      </c>
      <c r="S69" s="75" t="s">
        <v>118</v>
      </c>
      <c r="T69" s="76">
        <v>2.0000000000000001E-4</v>
      </c>
      <c r="U69" s="75"/>
      <c r="V69" s="76" t="s">
        <v>1</v>
      </c>
      <c r="W69" s="75" t="s">
        <v>118</v>
      </c>
      <c r="X69" s="70">
        <v>1E-3</v>
      </c>
      <c r="Y69" s="75"/>
      <c r="Z69" s="76">
        <v>2.0000000000000001E-4</v>
      </c>
      <c r="AA69" s="75"/>
      <c r="AB69" s="79" t="s">
        <v>1</v>
      </c>
      <c r="AC69" s="75"/>
      <c r="AD69" s="79" t="s">
        <v>1</v>
      </c>
      <c r="AE69" s="75"/>
      <c r="AF69" s="79" t="s">
        <v>1</v>
      </c>
      <c r="AG69" s="75"/>
      <c r="AH69" s="69" t="s">
        <v>1</v>
      </c>
      <c r="AI69" s="75"/>
      <c r="AJ69" s="69" t="s">
        <v>1</v>
      </c>
      <c r="AK69" s="17"/>
      <c r="AL69" s="16"/>
    </row>
    <row r="70" spans="1:38" s="7" customFormat="1" ht="18" customHeight="1">
      <c r="A70" s="81">
        <v>66</v>
      </c>
      <c r="B70" s="67" t="s">
        <v>248</v>
      </c>
      <c r="C70" s="68"/>
      <c r="D70" s="69" t="s">
        <v>1</v>
      </c>
      <c r="E70" s="75"/>
      <c r="F70" s="70" t="s">
        <v>1</v>
      </c>
      <c r="G70" s="82"/>
      <c r="H70" s="72" t="s">
        <v>1</v>
      </c>
      <c r="I70" s="75"/>
      <c r="J70" s="70" t="s">
        <v>1</v>
      </c>
      <c r="K70" s="75"/>
      <c r="L70" s="76" t="s">
        <v>1</v>
      </c>
      <c r="M70" s="75" t="s">
        <v>36</v>
      </c>
      <c r="N70" s="76">
        <v>2.0000000000000001E-4</v>
      </c>
      <c r="O70" s="124" t="s">
        <v>36</v>
      </c>
      <c r="P70" s="76">
        <v>4.0000000000000002E-4</v>
      </c>
      <c r="Q70" s="75" t="s">
        <v>36</v>
      </c>
      <c r="R70" s="76">
        <v>2.0000000000000001E-4</v>
      </c>
      <c r="S70" s="75" t="s">
        <v>36</v>
      </c>
      <c r="T70" s="76">
        <v>2.0000000000000001E-4</v>
      </c>
      <c r="U70" s="75"/>
      <c r="V70" s="76" t="s">
        <v>1</v>
      </c>
      <c r="W70" s="75" t="s">
        <v>36</v>
      </c>
      <c r="X70" s="70">
        <v>1E-3</v>
      </c>
      <c r="Y70" s="84"/>
      <c r="Z70" s="102">
        <v>0.02</v>
      </c>
      <c r="AA70" s="75"/>
      <c r="AB70" s="79" t="s">
        <v>1</v>
      </c>
      <c r="AC70" s="75"/>
      <c r="AD70" s="79" t="s">
        <v>1</v>
      </c>
      <c r="AE70" s="75"/>
      <c r="AF70" s="79" t="s">
        <v>1</v>
      </c>
      <c r="AG70" s="75"/>
      <c r="AH70" s="69" t="s">
        <v>1</v>
      </c>
      <c r="AI70" s="75"/>
      <c r="AJ70" s="69" t="s">
        <v>1</v>
      </c>
      <c r="AK70" s="17"/>
      <c r="AL70" s="16" t="s">
        <v>104</v>
      </c>
    </row>
    <row r="71" spans="1:38" s="7" customFormat="1" ht="18" customHeight="1">
      <c r="A71" s="66">
        <v>67</v>
      </c>
      <c r="B71" s="67" t="s">
        <v>248</v>
      </c>
      <c r="C71" s="68"/>
      <c r="D71" s="69" t="s">
        <v>1</v>
      </c>
      <c r="E71" s="75"/>
      <c r="F71" s="70" t="s">
        <v>1</v>
      </c>
      <c r="G71" s="82"/>
      <c r="H71" s="72" t="s">
        <v>1</v>
      </c>
      <c r="I71" s="75"/>
      <c r="J71" s="70" t="s">
        <v>1</v>
      </c>
      <c r="K71" s="75"/>
      <c r="L71" s="76" t="s">
        <v>1</v>
      </c>
      <c r="M71" s="75" t="s">
        <v>36</v>
      </c>
      <c r="N71" s="76">
        <v>2.0000000000000001E-4</v>
      </c>
      <c r="O71" s="124" t="s">
        <v>36</v>
      </c>
      <c r="P71" s="76">
        <v>4.0000000000000002E-4</v>
      </c>
      <c r="Q71" s="75" t="s">
        <v>36</v>
      </c>
      <c r="R71" s="76">
        <v>2.0000000000000001E-4</v>
      </c>
      <c r="S71" s="75" t="s">
        <v>36</v>
      </c>
      <c r="T71" s="76">
        <v>2.0000000000000001E-4</v>
      </c>
      <c r="U71" s="75"/>
      <c r="V71" s="76" t="s">
        <v>1</v>
      </c>
      <c r="W71" s="75" t="s">
        <v>36</v>
      </c>
      <c r="X71" s="70">
        <v>1E-3</v>
      </c>
      <c r="Y71" s="75"/>
      <c r="Z71" s="76">
        <v>9.1999999999999998E-3</v>
      </c>
      <c r="AA71" s="75"/>
      <c r="AB71" s="79" t="s">
        <v>1</v>
      </c>
      <c r="AC71" s="75"/>
      <c r="AD71" s="79" t="s">
        <v>1</v>
      </c>
      <c r="AE71" s="75"/>
      <c r="AF71" s="79" t="s">
        <v>1</v>
      </c>
      <c r="AG71" s="75"/>
      <c r="AH71" s="69" t="s">
        <v>1</v>
      </c>
      <c r="AI71" s="75"/>
      <c r="AJ71" s="69" t="s">
        <v>1</v>
      </c>
      <c r="AK71" s="17"/>
      <c r="AL71" s="16"/>
    </row>
    <row r="72" spans="1:38" s="7" customFormat="1" ht="18" customHeight="1">
      <c r="A72" s="81">
        <v>68</v>
      </c>
      <c r="B72" s="67" t="s">
        <v>248</v>
      </c>
      <c r="C72" s="82"/>
      <c r="D72" s="69" t="s">
        <v>1</v>
      </c>
      <c r="E72" s="75"/>
      <c r="F72" s="70" t="s">
        <v>1</v>
      </c>
      <c r="G72" s="82"/>
      <c r="H72" s="72" t="s">
        <v>1</v>
      </c>
      <c r="I72" s="75"/>
      <c r="J72" s="70" t="s">
        <v>1</v>
      </c>
      <c r="K72" s="75"/>
      <c r="L72" s="76" t="s">
        <v>1</v>
      </c>
      <c r="M72" s="75" t="s">
        <v>36</v>
      </c>
      <c r="N72" s="76">
        <v>2.0000000000000001E-4</v>
      </c>
      <c r="O72" s="124" t="s">
        <v>36</v>
      </c>
      <c r="P72" s="76">
        <v>4.0000000000000002E-4</v>
      </c>
      <c r="Q72" s="75" t="s">
        <v>36</v>
      </c>
      <c r="R72" s="76">
        <v>2.0000000000000001E-4</v>
      </c>
      <c r="S72" s="75" t="s">
        <v>36</v>
      </c>
      <c r="T72" s="76">
        <v>2.0000000000000001E-4</v>
      </c>
      <c r="U72" s="75"/>
      <c r="V72" s="76" t="s">
        <v>1</v>
      </c>
      <c r="W72" s="75" t="s">
        <v>36</v>
      </c>
      <c r="X72" s="70">
        <v>1E-3</v>
      </c>
      <c r="Y72" s="84"/>
      <c r="Z72" s="102">
        <v>1.7999999999999999E-2</v>
      </c>
      <c r="AA72" s="75"/>
      <c r="AB72" s="79" t="s">
        <v>1</v>
      </c>
      <c r="AC72" s="75"/>
      <c r="AD72" s="79" t="s">
        <v>1</v>
      </c>
      <c r="AE72" s="75"/>
      <c r="AF72" s="79" t="s">
        <v>1</v>
      </c>
      <c r="AG72" s="75"/>
      <c r="AH72" s="69" t="s">
        <v>1</v>
      </c>
      <c r="AI72" s="75"/>
      <c r="AJ72" s="69" t="s">
        <v>1</v>
      </c>
      <c r="AK72" s="17"/>
      <c r="AL72" s="16" t="s">
        <v>104</v>
      </c>
    </row>
    <row r="73" spans="1:38" s="7" customFormat="1" ht="18" customHeight="1">
      <c r="A73" s="81">
        <v>69</v>
      </c>
      <c r="B73" s="67" t="s">
        <v>248</v>
      </c>
      <c r="C73" s="82"/>
      <c r="D73" s="69" t="s">
        <v>1</v>
      </c>
      <c r="E73" s="75"/>
      <c r="F73" s="70" t="s">
        <v>1</v>
      </c>
      <c r="G73" s="82"/>
      <c r="H73" s="72" t="s">
        <v>1</v>
      </c>
      <c r="I73" s="75"/>
      <c r="J73" s="70" t="s">
        <v>1</v>
      </c>
      <c r="K73" s="75"/>
      <c r="L73" s="76" t="s">
        <v>1</v>
      </c>
      <c r="M73" s="75" t="s">
        <v>36</v>
      </c>
      <c r="N73" s="76">
        <v>2.0000000000000001E-4</v>
      </c>
      <c r="O73" s="124" t="s">
        <v>36</v>
      </c>
      <c r="P73" s="76">
        <v>4.0000000000000002E-4</v>
      </c>
      <c r="Q73" s="75" t="s">
        <v>36</v>
      </c>
      <c r="R73" s="76">
        <v>2.0000000000000001E-4</v>
      </c>
      <c r="S73" s="75" t="s">
        <v>36</v>
      </c>
      <c r="T73" s="76">
        <v>2.0000000000000001E-4</v>
      </c>
      <c r="U73" s="75"/>
      <c r="V73" s="76" t="s">
        <v>1</v>
      </c>
      <c r="W73" s="75" t="s">
        <v>36</v>
      </c>
      <c r="X73" s="70">
        <v>1E-3</v>
      </c>
      <c r="Y73" s="84"/>
      <c r="Z73" s="102">
        <v>1.9E-2</v>
      </c>
      <c r="AA73" s="75"/>
      <c r="AB73" s="79" t="s">
        <v>1</v>
      </c>
      <c r="AC73" s="75"/>
      <c r="AD73" s="79" t="s">
        <v>1</v>
      </c>
      <c r="AE73" s="75"/>
      <c r="AF73" s="79" t="s">
        <v>1</v>
      </c>
      <c r="AG73" s="75"/>
      <c r="AH73" s="69" t="s">
        <v>1</v>
      </c>
      <c r="AI73" s="75"/>
      <c r="AJ73" s="69" t="s">
        <v>1</v>
      </c>
      <c r="AK73" s="17"/>
      <c r="AL73" s="16" t="s">
        <v>104</v>
      </c>
    </row>
    <row r="74" spans="1:38" s="7" customFormat="1" ht="18" customHeight="1">
      <c r="A74" s="66">
        <v>70</v>
      </c>
      <c r="B74" s="67" t="s">
        <v>248</v>
      </c>
      <c r="C74" s="82"/>
      <c r="D74" s="69" t="s">
        <v>1</v>
      </c>
      <c r="E74" s="75"/>
      <c r="F74" s="70" t="s">
        <v>1</v>
      </c>
      <c r="G74" s="82"/>
      <c r="H74" s="72" t="s">
        <v>1</v>
      </c>
      <c r="I74" s="75"/>
      <c r="J74" s="70" t="s">
        <v>1</v>
      </c>
      <c r="K74" s="75"/>
      <c r="L74" s="76" t="s">
        <v>1</v>
      </c>
      <c r="M74" s="75" t="s">
        <v>36</v>
      </c>
      <c r="N74" s="76">
        <v>2.0000000000000001E-4</v>
      </c>
      <c r="O74" s="124" t="s">
        <v>36</v>
      </c>
      <c r="P74" s="76">
        <v>4.0000000000000002E-4</v>
      </c>
      <c r="Q74" s="75" t="s">
        <v>36</v>
      </c>
      <c r="R74" s="76">
        <v>2.0000000000000001E-4</v>
      </c>
      <c r="S74" s="75" t="s">
        <v>36</v>
      </c>
      <c r="T74" s="76">
        <v>2.0000000000000001E-4</v>
      </c>
      <c r="U74" s="75"/>
      <c r="V74" s="76" t="s">
        <v>1</v>
      </c>
      <c r="W74" s="75" t="s">
        <v>36</v>
      </c>
      <c r="X74" s="70">
        <v>1E-3</v>
      </c>
      <c r="Y74" s="75"/>
      <c r="Z74" s="76">
        <v>1.5E-3</v>
      </c>
      <c r="AA74" s="75"/>
      <c r="AB74" s="79" t="s">
        <v>1</v>
      </c>
      <c r="AC74" s="75"/>
      <c r="AD74" s="79" t="s">
        <v>1</v>
      </c>
      <c r="AE74" s="75"/>
      <c r="AF74" s="79" t="s">
        <v>1</v>
      </c>
      <c r="AG74" s="75"/>
      <c r="AH74" s="69" t="s">
        <v>1</v>
      </c>
      <c r="AI74" s="75"/>
      <c r="AJ74" s="69" t="s">
        <v>1</v>
      </c>
      <c r="AK74" s="17"/>
      <c r="AL74" s="16"/>
    </row>
    <row r="75" spans="1:38" s="7" customFormat="1" ht="18" customHeight="1">
      <c r="A75" s="66">
        <v>71</v>
      </c>
      <c r="B75" s="67" t="s">
        <v>249</v>
      </c>
      <c r="C75" s="82"/>
      <c r="D75" s="69" t="s">
        <v>1</v>
      </c>
      <c r="E75" s="75"/>
      <c r="F75" s="70" t="s">
        <v>1</v>
      </c>
      <c r="G75" s="82"/>
      <c r="H75" s="72" t="s">
        <v>1</v>
      </c>
      <c r="I75" s="75"/>
      <c r="J75" s="70" t="s">
        <v>1</v>
      </c>
      <c r="K75" s="75"/>
      <c r="L75" s="76" t="s">
        <v>1</v>
      </c>
      <c r="M75" s="75" t="s">
        <v>120</v>
      </c>
      <c r="N75" s="76">
        <v>2.0000000000000001E-4</v>
      </c>
      <c r="O75" s="124" t="s">
        <v>120</v>
      </c>
      <c r="P75" s="76">
        <v>4.0000000000000002E-4</v>
      </c>
      <c r="Q75" s="75" t="s">
        <v>120</v>
      </c>
      <c r="R75" s="76">
        <v>2.0000000000000001E-4</v>
      </c>
      <c r="S75" s="75" t="s">
        <v>120</v>
      </c>
      <c r="T75" s="76">
        <v>2.0000000000000001E-4</v>
      </c>
      <c r="U75" s="75"/>
      <c r="V75" s="76" t="s">
        <v>1</v>
      </c>
      <c r="W75" s="75" t="s">
        <v>120</v>
      </c>
      <c r="X75" s="70">
        <v>1E-3</v>
      </c>
      <c r="Y75" s="75"/>
      <c r="Z75" s="76">
        <v>8.3000000000000001E-3</v>
      </c>
      <c r="AA75" s="75"/>
      <c r="AB75" s="79" t="s">
        <v>1</v>
      </c>
      <c r="AC75" s="75"/>
      <c r="AD75" s="79" t="s">
        <v>1</v>
      </c>
      <c r="AE75" s="75"/>
      <c r="AF75" s="79" t="s">
        <v>1</v>
      </c>
      <c r="AG75" s="75"/>
      <c r="AH75" s="69" t="s">
        <v>1</v>
      </c>
      <c r="AI75" s="75"/>
      <c r="AJ75" s="69" t="s">
        <v>1</v>
      </c>
      <c r="AK75" s="17"/>
      <c r="AL75" s="16"/>
    </row>
    <row r="76" spans="1:38" s="7" customFormat="1" ht="18" customHeight="1">
      <c r="A76" s="81">
        <v>72</v>
      </c>
      <c r="B76" s="67" t="s">
        <v>249</v>
      </c>
      <c r="C76" s="130"/>
      <c r="D76" s="69" t="s">
        <v>1</v>
      </c>
      <c r="E76" s="75"/>
      <c r="F76" s="70" t="s">
        <v>1</v>
      </c>
      <c r="G76" s="82"/>
      <c r="H76" s="72" t="s">
        <v>1</v>
      </c>
      <c r="I76" s="75"/>
      <c r="J76" s="70" t="s">
        <v>1</v>
      </c>
      <c r="K76" s="75"/>
      <c r="L76" s="76" t="s">
        <v>1</v>
      </c>
      <c r="M76" s="75" t="s">
        <v>120</v>
      </c>
      <c r="N76" s="76">
        <v>2.0000000000000001E-4</v>
      </c>
      <c r="O76" s="124" t="s">
        <v>120</v>
      </c>
      <c r="P76" s="76">
        <v>4.0000000000000002E-4</v>
      </c>
      <c r="Q76" s="75" t="s">
        <v>120</v>
      </c>
      <c r="R76" s="76">
        <v>2.0000000000000001E-4</v>
      </c>
      <c r="S76" s="75" t="s">
        <v>120</v>
      </c>
      <c r="T76" s="76">
        <v>2.0000000000000001E-4</v>
      </c>
      <c r="U76" s="75"/>
      <c r="V76" s="76">
        <v>2.0000000000000001E-4</v>
      </c>
      <c r="W76" s="75"/>
      <c r="X76" s="70">
        <v>1E-3</v>
      </c>
      <c r="Y76" s="84"/>
      <c r="Z76" s="102">
        <v>4.4999999999999998E-2</v>
      </c>
      <c r="AA76" s="75"/>
      <c r="AB76" s="79" t="s">
        <v>1</v>
      </c>
      <c r="AC76" s="75"/>
      <c r="AD76" s="79" t="s">
        <v>1</v>
      </c>
      <c r="AE76" s="75"/>
      <c r="AF76" s="79" t="s">
        <v>1</v>
      </c>
      <c r="AG76" s="75"/>
      <c r="AH76" s="69" t="s">
        <v>1</v>
      </c>
      <c r="AI76" s="75"/>
      <c r="AJ76" s="69" t="s">
        <v>1</v>
      </c>
      <c r="AK76" s="17"/>
      <c r="AL76" s="16" t="s">
        <v>104</v>
      </c>
    </row>
    <row r="77" spans="1:38" s="7" customFormat="1" ht="18" customHeight="1">
      <c r="A77" s="34">
        <v>73</v>
      </c>
      <c r="B77" s="67" t="s">
        <v>249</v>
      </c>
      <c r="C77" s="82"/>
      <c r="D77" s="69" t="s">
        <v>1</v>
      </c>
      <c r="E77" s="75"/>
      <c r="F77" s="70" t="s">
        <v>1</v>
      </c>
      <c r="G77" s="82"/>
      <c r="H77" s="72" t="s">
        <v>1</v>
      </c>
      <c r="I77" s="75"/>
      <c r="J77" s="70" t="s">
        <v>1</v>
      </c>
      <c r="K77" s="75"/>
      <c r="L77" s="76" t="s">
        <v>1</v>
      </c>
      <c r="M77" s="75" t="s">
        <v>120</v>
      </c>
      <c r="N77" s="76">
        <v>2.0000000000000001E-4</v>
      </c>
      <c r="O77" s="124" t="s">
        <v>120</v>
      </c>
      <c r="P77" s="76">
        <v>4.0000000000000002E-4</v>
      </c>
      <c r="Q77" s="75" t="s">
        <v>120</v>
      </c>
      <c r="R77" s="76">
        <v>2.0000000000000001E-4</v>
      </c>
      <c r="S77" s="75" t="s">
        <v>120</v>
      </c>
      <c r="T77" s="76">
        <v>2.0000000000000001E-4</v>
      </c>
      <c r="U77" s="75" t="s">
        <v>120</v>
      </c>
      <c r="V77" s="76">
        <v>2.0000000000000001E-4</v>
      </c>
      <c r="W77" s="75"/>
      <c r="X77" s="70">
        <v>1E-3</v>
      </c>
      <c r="Y77" s="75"/>
      <c r="Z77" s="70">
        <v>0.01</v>
      </c>
      <c r="AA77" s="75"/>
      <c r="AB77" s="79" t="s">
        <v>1</v>
      </c>
      <c r="AC77" s="75"/>
      <c r="AD77" s="79" t="s">
        <v>1</v>
      </c>
      <c r="AE77" s="75"/>
      <c r="AF77" s="79" t="s">
        <v>1</v>
      </c>
      <c r="AG77" s="75"/>
      <c r="AH77" s="69" t="s">
        <v>1</v>
      </c>
      <c r="AI77" s="75"/>
      <c r="AJ77" s="69" t="s">
        <v>1</v>
      </c>
      <c r="AK77" s="17"/>
      <c r="AL77" s="16"/>
    </row>
    <row r="78" spans="1:38" s="7" customFormat="1" ht="18" customHeight="1">
      <c r="A78" s="81">
        <v>74</v>
      </c>
      <c r="B78" s="67" t="s">
        <v>249</v>
      </c>
      <c r="C78" s="131"/>
      <c r="D78" s="69" t="s">
        <v>1</v>
      </c>
      <c r="E78" s="75"/>
      <c r="F78" s="70" t="s">
        <v>1</v>
      </c>
      <c r="G78" s="82"/>
      <c r="H78" s="72" t="s">
        <v>1</v>
      </c>
      <c r="I78" s="75"/>
      <c r="J78" s="70" t="s">
        <v>1</v>
      </c>
      <c r="K78" s="75"/>
      <c r="L78" s="76" t="s">
        <v>1</v>
      </c>
      <c r="M78" s="75" t="s">
        <v>120</v>
      </c>
      <c r="N78" s="76">
        <v>2.0000000000000001E-4</v>
      </c>
      <c r="O78" s="124" t="s">
        <v>120</v>
      </c>
      <c r="P78" s="76">
        <v>4.0000000000000002E-4</v>
      </c>
      <c r="Q78" s="75" t="s">
        <v>120</v>
      </c>
      <c r="R78" s="76">
        <v>2.0000000000000001E-4</v>
      </c>
      <c r="S78" s="75" t="s">
        <v>120</v>
      </c>
      <c r="T78" s="76">
        <v>2.0000000000000001E-4</v>
      </c>
      <c r="U78" s="75"/>
      <c r="V78" s="76">
        <v>2.0000000000000001E-4</v>
      </c>
      <c r="W78" s="75"/>
      <c r="X78" s="70">
        <v>1E-3</v>
      </c>
      <c r="Y78" s="84"/>
      <c r="Z78" s="102">
        <v>4.1000000000000002E-2</v>
      </c>
      <c r="AA78" s="75"/>
      <c r="AB78" s="79" t="s">
        <v>1</v>
      </c>
      <c r="AC78" s="75"/>
      <c r="AD78" s="79" t="s">
        <v>1</v>
      </c>
      <c r="AE78" s="75"/>
      <c r="AF78" s="79" t="s">
        <v>1</v>
      </c>
      <c r="AG78" s="75"/>
      <c r="AH78" s="69" t="s">
        <v>1</v>
      </c>
      <c r="AI78" s="75"/>
      <c r="AJ78" s="69" t="s">
        <v>1</v>
      </c>
      <c r="AK78" s="17"/>
      <c r="AL78" s="16" t="s">
        <v>104</v>
      </c>
    </row>
    <row r="79" spans="1:38" s="7" customFormat="1" ht="18" customHeight="1">
      <c r="A79" s="81">
        <v>75</v>
      </c>
      <c r="B79" s="67" t="s">
        <v>242</v>
      </c>
      <c r="C79" s="128"/>
      <c r="D79" s="69" t="s">
        <v>1</v>
      </c>
      <c r="E79" s="75"/>
      <c r="F79" s="70" t="s">
        <v>1</v>
      </c>
      <c r="G79" s="82"/>
      <c r="H79" s="72" t="s">
        <v>1</v>
      </c>
      <c r="I79" s="75"/>
      <c r="J79" s="70" t="s">
        <v>1</v>
      </c>
      <c r="K79" s="75"/>
      <c r="L79" s="76" t="s">
        <v>1</v>
      </c>
      <c r="M79" s="75" t="s">
        <v>36</v>
      </c>
      <c r="N79" s="76">
        <v>2.0000000000000001E-4</v>
      </c>
      <c r="O79" s="124"/>
      <c r="P79" s="76">
        <v>1.6000000000000001E-3</v>
      </c>
      <c r="Q79" s="75"/>
      <c r="R79" s="76">
        <v>1.4E-3</v>
      </c>
      <c r="S79" s="75" t="s">
        <v>36</v>
      </c>
      <c r="T79" s="76">
        <v>2.0000000000000001E-4</v>
      </c>
      <c r="U79" s="75"/>
      <c r="V79" s="76" t="s">
        <v>1</v>
      </c>
      <c r="W79" s="75"/>
      <c r="X79" s="70">
        <v>3.0000000000000001E-3</v>
      </c>
      <c r="Y79" s="84"/>
      <c r="Z79" s="102">
        <v>5.6000000000000001E-2</v>
      </c>
      <c r="AA79" s="75"/>
      <c r="AB79" s="79" t="s">
        <v>1</v>
      </c>
      <c r="AC79" s="75"/>
      <c r="AD79" s="79" t="s">
        <v>1</v>
      </c>
      <c r="AE79" s="75"/>
      <c r="AF79" s="79" t="s">
        <v>1</v>
      </c>
      <c r="AG79" s="75"/>
      <c r="AH79" s="69" t="s">
        <v>1</v>
      </c>
      <c r="AI79" s="75"/>
      <c r="AJ79" s="69" t="s">
        <v>1</v>
      </c>
      <c r="AK79" s="17"/>
      <c r="AL79" s="16" t="s">
        <v>104</v>
      </c>
    </row>
    <row r="80" spans="1:38" s="7" customFormat="1" ht="18" customHeight="1">
      <c r="A80" s="81">
        <v>76</v>
      </c>
      <c r="B80" s="67" t="s">
        <v>198</v>
      </c>
      <c r="C80" s="82"/>
      <c r="D80" s="69" t="s">
        <v>1</v>
      </c>
      <c r="E80" s="75"/>
      <c r="F80" s="70" t="s">
        <v>1</v>
      </c>
      <c r="G80" s="82"/>
      <c r="H80" s="72" t="s">
        <v>1</v>
      </c>
      <c r="I80" s="75"/>
      <c r="J80" s="70" t="s">
        <v>1</v>
      </c>
      <c r="K80" s="75"/>
      <c r="L80" s="76" t="s">
        <v>1</v>
      </c>
      <c r="M80" s="75" t="s">
        <v>36</v>
      </c>
      <c r="N80" s="76">
        <v>2.0000000000000001E-4</v>
      </c>
      <c r="O80" s="124"/>
      <c r="P80" s="76">
        <v>1E-3</v>
      </c>
      <c r="Q80" s="75"/>
      <c r="R80" s="76">
        <v>8.0000000000000004E-4</v>
      </c>
      <c r="S80" s="75" t="s">
        <v>36</v>
      </c>
      <c r="T80" s="76">
        <v>2.0000000000000001E-4</v>
      </c>
      <c r="U80" s="75"/>
      <c r="V80" s="76" t="s">
        <v>1</v>
      </c>
      <c r="W80" s="75"/>
      <c r="X80" s="70">
        <v>2E-3</v>
      </c>
      <c r="Y80" s="84"/>
      <c r="Z80" s="102">
        <v>2.8000000000000001E-2</v>
      </c>
      <c r="AA80" s="75"/>
      <c r="AB80" s="79" t="s">
        <v>1</v>
      </c>
      <c r="AC80" s="75"/>
      <c r="AD80" s="79" t="s">
        <v>1</v>
      </c>
      <c r="AE80" s="75"/>
      <c r="AF80" s="79" t="s">
        <v>1</v>
      </c>
      <c r="AG80" s="75"/>
      <c r="AH80" s="69" t="s">
        <v>1</v>
      </c>
      <c r="AI80" s="75"/>
      <c r="AJ80" s="69" t="s">
        <v>1</v>
      </c>
      <c r="AK80" s="17"/>
      <c r="AL80" s="16" t="s">
        <v>104</v>
      </c>
    </row>
    <row r="81" spans="1:38" s="7" customFormat="1" ht="18" customHeight="1">
      <c r="A81" s="66">
        <v>77</v>
      </c>
      <c r="B81" s="67" t="s">
        <v>243</v>
      </c>
      <c r="C81" s="82"/>
      <c r="D81" s="69" t="s">
        <v>1</v>
      </c>
      <c r="E81" s="75"/>
      <c r="F81" s="70" t="s">
        <v>1</v>
      </c>
      <c r="G81" s="82"/>
      <c r="H81" s="72" t="s">
        <v>1</v>
      </c>
      <c r="I81" s="75"/>
      <c r="J81" s="70" t="s">
        <v>1</v>
      </c>
      <c r="K81" s="75" t="s">
        <v>36</v>
      </c>
      <c r="L81" s="76">
        <v>2.0000000000000001E-4</v>
      </c>
      <c r="M81" s="75"/>
      <c r="N81" s="76">
        <v>5.0000000000000001E-4</v>
      </c>
      <c r="O81" s="124"/>
      <c r="P81" s="76">
        <v>2.0999999999999999E-3</v>
      </c>
      <c r="Q81" s="75"/>
      <c r="R81" s="76">
        <v>1.9E-3</v>
      </c>
      <c r="S81" s="75" t="s">
        <v>36</v>
      </c>
      <c r="T81" s="76">
        <v>2.0000000000000001E-4</v>
      </c>
      <c r="U81" s="75" t="s">
        <v>36</v>
      </c>
      <c r="V81" s="76">
        <v>2.0000000000000001E-4</v>
      </c>
      <c r="W81" s="75"/>
      <c r="X81" s="70">
        <v>1.9E-2</v>
      </c>
      <c r="Y81" s="75"/>
      <c r="Z81" s="76">
        <v>1.9E-3</v>
      </c>
      <c r="AA81" s="75"/>
      <c r="AB81" s="79" t="s">
        <v>1</v>
      </c>
      <c r="AC81" s="75"/>
      <c r="AD81" s="79" t="s">
        <v>1</v>
      </c>
      <c r="AE81" s="75"/>
      <c r="AF81" s="79" t="s">
        <v>1</v>
      </c>
      <c r="AG81" s="75"/>
      <c r="AH81" s="69" t="s">
        <v>1</v>
      </c>
      <c r="AI81" s="75"/>
      <c r="AJ81" s="69" t="s">
        <v>1</v>
      </c>
      <c r="AK81" s="17"/>
      <c r="AL81" s="16"/>
    </row>
    <row r="82" spans="1:38" s="7" customFormat="1" ht="18" customHeight="1">
      <c r="A82" s="81">
        <v>78</v>
      </c>
      <c r="B82" s="67" t="s">
        <v>243</v>
      </c>
      <c r="C82" s="82"/>
      <c r="D82" s="69" t="s">
        <v>1</v>
      </c>
      <c r="E82" s="75"/>
      <c r="F82" s="70" t="s">
        <v>1</v>
      </c>
      <c r="G82" s="82"/>
      <c r="H82" s="72" t="s">
        <v>1</v>
      </c>
      <c r="I82" s="75"/>
      <c r="J82" s="70" t="s">
        <v>1</v>
      </c>
      <c r="K82" s="75" t="s">
        <v>36</v>
      </c>
      <c r="L82" s="76">
        <v>2.0000000000000001E-4</v>
      </c>
      <c r="M82" s="75"/>
      <c r="N82" s="70">
        <v>1.2E-2</v>
      </c>
      <c r="O82" s="124"/>
      <c r="P82" s="76">
        <v>1.5E-3</v>
      </c>
      <c r="Q82" s="75"/>
      <c r="R82" s="76">
        <v>1.2999999999999999E-3</v>
      </c>
      <c r="S82" s="75" t="s">
        <v>36</v>
      </c>
      <c r="T82" s="76">
        <v>2.0000000000000001E-4</v>
      </c>
      <c r="U82" s="75"/>
      <c r="V82" s="76">
        <v>5.9999999999999995E-4</v>
      </c>
      <c r="W82" s="84"/>
      <c r="X82" s="102">
        <v>4.8000000000000001E-2</v>
      </c>
      <c r="Y82" s="75"/>
      <c r="Z82" s="76">
        <v>2.0000000000000001E-4</v>
      </c>
      <c r="AA82" s="75"/>
      <c r="AB82" s="79" t="s">
        <v>1</v>
      </c>
      <c r="AC82" s="75"/>
      <c r="AD82" s="79" t="s">
        <v>1</v>
      </c>
      <c r="AE82" s="75"/>
      <c r="AF82" s="79" t="s">
        <v>1</v>
      </c>
      <c r="AG82" s="75"/>
      <c r="AH82" s="69" t="s">
        <v>1</v>
      </c>
      <c r="AI82" s="75"/>
      <c r="AJ82" s="69" t="s">
        <v>1</v>
      </c>
      <c r="AK82" s="17"/>
      <c r="AL82" s="16" t="s">
        <v>104</v>
      </c>
    </row>
    <row r="83" spans="1:38" s="7" customFormat="1" ht="18" customHeight="1">
      <c r="A83" s="66">
        <v>79</v>
      </c>
      <c r="B83" s="67" t="s">
        <v>243</v>
      </c>
      <c r="C83" s="128"/>
      <c r="D83" s="69" t="s">
        <v>1</v>
      </c>
      <c r="E83" s="75"/>
      <c r="F83" s="70" t="s">
        <v>1</v>
      </c>
      <c r="G83" s="82"/>
      <c r="H83" s="72" t="s">
        <v>1</v>
      </c>
      <c r="I83" s="75"/>
      <c r="J83" s="70" t="s">
        <v>1</v>
      </c>
      <c r="K83" s="75" t="s">
        <v>36</v>
      </c>
      <c r="L83" s="76">
        <v>2.0000000000000001E-4</v>
      </c>
      <c r="M83" s="75" t="s">
        <v>36</v>
      </c>
      <c r="N83" s="76">
        <v>2.0000000000000001E-4</v>
      </c>
      <c r="O83" s="124"/>
      <c r="P83" s="76">
        <v>3.7000000000000002E-3</v>
      </c>
      <c r="Q83" s="75"/>
      <c r="R83" s="76">
        <v>3.5000000000000001E-3</v>
      </c>
      <c r="S83" s="75" t="s">
        <v>36</v>
      </c>
      <c r="T83" s="76">
        <v>2.0000000000000001E-4</v>
      </c>
      <c r="U83" s="75" t="s">
        <v>36</v>
      </c>
      <c r="V83" s="76">
        <v>2.0000000000000001E-4</v>
      </c>
      <c r="W83" s="75"/>
      <c r="X83" s="70">
        <v>3.0000000000000001E-3</v>
      </c>
      <c r="Y83" s="75" t="s">
        <v>36</v>
      </c>
      <c r="Z83" s="76">
        <v>2.0000000000000001E-4</v>
      </c>
      <c r="AA83" s="75"/>
      <c r="AB83" s="79" t="s">
        <v>1</v>
      </c>
      <c r="AC83" s="75"/>
      <c r="AD83" s="79" t="s">
        <v>1</v>
      </c>
      <c r="AE83" s="75"/>
      <c r="AF83" s="79" t="s">
        <v>1</v>
      </c>
      <c r="AG83" s="75"/>
      <c r="AH83" s="69" t="s">
        <v>1</v>
      </c>
      <c r="AI83" s="75"/>
      <c r="AJ83" s="69" t="s">
        <v>1</v>
      </c>
      <c r="AK83" s="17"/>
      <c r="AL83" s="16"/>
    </row>
    <row r="84" spans="1:38" s="7" customFormat="1" ht="18" customHeight="1">
      <c r="A84" s="66">
        <v>80</v>
      </c>
      <c r="B84" s="67" t="s">
        <v>244</v>
      </c>
      <c r="C84" s="82"/>
      <c r="D84" s="69" t="s">
        <v>1</v>
      </c>
      <c r="E84" s="82"/>
      <c r="F84" s="69" t="s">
        <v>1</v>
      </c>
      <c r="G84" s="82"/>
      <c r="H84" s="69" t="s">
        <v>1</v>
      </c>
      <c r="I84" s="82"/>
      <c r="J84" s="69" t="s">
        <v>1</v>
      </c>
      <c r="K84" s="75"/>
      <c r="L84" s="76" t="s">
        <v>1</v>
      </c>
      <c r="M84" s="75" t="s">
        <v>36</v>
      </c>
      <c r="N84" s="76">
        <v>2.0000000000000001E-4</v>
      </c>
      <c r="O84" s="124" t="s">
        <v>36</v>
      </c>
      <c r="P84" s="76">
        <v>4.0000000000000002E-4</v>
      </c>
      <c r="Q84" s="75" t="s">
        <v>36</v>
      </c>
      <c r="R84" s="76">
        <v>2.0000000000000001E-4</v>
      </c>
      <c r="S84" s="75" t="s">
        <v>36</v>
      </c>
      <c r="T84" s="76">
        <v>2.0000000000000001E-4</v>
      </c>
      <c r="U84" s="75"/>
      <c r="V84" s="76" t="s">
        <v>1</v>
      </c>
      <c r="W84" s="75"/>
      <c r="X84" s="70">
        <v>1E-3</v>
      </c>
      <c r="Y84" s="75"/>
      <c r="Z84" s="76">
        <v>2.3E-3</v>
      </c>
      <c r="AA84" s="75"/>
      <c r="AB84" s="79" t="s">
        <v>1</v>
      </c>
      <c r="AC84" s="75"/>
      <c r="AD84" s="79" t="s">
        <v>1</v>
      </c>
      <c r="AE84" s="75"/>
      <c r="AF84" s="79" t="s">
        <v>1</v>
      </c>
      <c r="AG84" s="75"/>
      <c r="AH84" s="69" t="s">
        <v>1</v>
      </c>
      <c r="AI84" s="75"/>
      <c r="AJ84" s="69" t="s">
        <v>1</v>
      </c>
      <c r="AK84" s="17"/>
      <c r="AL84" s="16"/>
    </row>
    <row r="85" spans="1:38" s="7" customFormat="1" ht="18" customHeight="1">
      <c r="A85" s="81">
        <v>81</v>
      </c>
      <c r="B85" s="67" t="s">
        <v>203</v>
      </c>
      <c r="C85" s="82"/>
      <c r="D85" s="69" t="s">
        <v>1</v>
      </c>
      <c r="E85" s="82"/>
      <c r="F85" s="69" t="s">
        <v>1</v>
      </c>
      <c r="G85" s="82"/>
      <c r="H85" s="69" t="s">
        <v>1</v>
      </c>
      <c r="I85" s="82"/>
      <c r="J85" s="69" t="s">
        <v>1</v>
      </c>
      <c r="K85" s="75"/>
      <c r="L85" s="76" t="s">
        <v>1</v>
      </c>
      <c r="M85" s="75"/>
      <c r="N85" s="76" t="s">
        <v>1</v>
      </c>
      <c r="O85" s="75"/>
      <c r="P85" s="76" t="s">
        <v>1</v>
      </c>
      <c r="Q85" s="75"/>
      <c r="R85" s="76" t="s">
        <v>1</v>
      </c>
      <c r="S85" s="75"/>
      <c r="T85" s="76" t="s">
        <v>1</v>
      </c>
      <c r="U85" s="75"/>
      <c r="V85" s="76" t="s">
        <v>1</v>
      </c>
      <c r="W85" s="75"/>
      <c r="X85" s="76" t="s">
        <v>1</v>
      </c>
      <c r="Y85" s="75"/>
      <c r="Z85" s="76" t="s">
        <v>1</v>
      </c>
      <c r="AA85" s="84"/>
      <c r="AB85" s="145">
        <v>14</v>
      </c>
      <c r="AC85" s="75"/>
      <c r="AD85" s="79" t="s">
        <v>1</v>
      </c>
      <c r="AE85" s="75"/>
      <c r="AF85" s="79" t="s">
        <v>1</v>
      </c>
      <c r="AG85" s="75"/>
      <c r="AH85" s="76" t="s">
        <v>1</v>
      </c>
      <c r="AI85" s="75"/>
      <c r="AJ85" s="76" t="s">
        <v>1</v>
      </c>
      <c r="AK85" s="17"/>
      <c r="AL85" s="16" t="s">
        <v>127</v>
      </c>
    </row>
    <row r="86" spans="1:38" s="7" customFormat="1" ht="18" customHeight="1">
      <c r="A86" s="66">
        <v>82</v>
      </c>
      <c r="B86" s="67" t="s">
        <v>203</v>
      </c>
      <c r="C86" s="82"/>
      <c r="D86" s="69" t="s">
        <v>1</v>
      </c>
      <c r="E86" s="82"/>
      <c r="F86" s="69" t="s">
        <v>1</v>
      </c>
      <c r="G86" s="82"/>
      <c r="H86" s="69" t="s">
        <v>1</v>
      </c>
      <c r="I86" s="82"/>
      <c r="J86" s="69" t="s">
        <v>1</v>
      </c>
      <c r="K86" s="75" t="s">
        <v>126</v>
      </c>
      <c r="L86" s="76">
        <v>2.0000000000000001E-4</v>
      </c>
      <c r="M86" s="75" t="s">
        <v>126</v>
      </c>
      <c r="N86" s="144">
        <v>2E-3</v>
      </c>
      <c r="O86" s="124" t="s">
        <v>126</v>
      </c>
      <c r="P86" s="144">
        <v>4.0000000000000001E-3</v>
      </c>
      <c r="Q86" s="75" t="s">
        <v>36</v>
      </c>
      <c r="R86" s="144">
        <v>2E-3</v>
      </c>
      <c r="S86" s="75" t="s">
        <v>36</v>
      </c>
      <c r="T86" s="144">
        <v>2E-3</v>
      </c>
      <c r="U86" s="75" t="s">
        <v>126</v>
      </c>
      <c r="V86" s="76">
        <v>5.0000000000000001E-4</v>
      </c>
      <c r="W86" s="75" t="s">
        <v>126</v>
      </c>
      <c r="X86" s="70">
        <v>2E-3</v>
      </c>
      <c r="Y86" s="75"/>
      <c r="Z86" s="76">
        <v>1.4E-3</v>
      </c>
      <c r="AA86" s="75"/>
      <c r="AB86" s="76" t="s">
        <v>1</v>
      </c>
      <c r="AC86" s="75"/>
      <c r="AD86" s="76" t="s">
        <v>1</v>
      </c>
      <c r="AE86" s="75"/>
      <c r="AF86" s="76" t="s">
        <v>1</v>
      </c>
      <c r="AG86" s="75"/>
      <c r="AH86" s="76" t="s">
        <v>1</v>
      </c>
      <c r="AI86" s="75"/>
      <c r="AJ86" s="76" t="s">
        <v>1</v>
      </c>
      <c r="AK86" s="17"/>
      <c r="AL86" s="16"/>
    </row>
    <row r="87" spans="1:38" s="7" customFormat="1" ht="18" customHeight="1">
      <c r="A87" s="66">
        <v>83</v>
      </c>
      <c r="B87" s="67" t="s">
        <v>203</v>
      </c>
      <c r="C87" s="82"/>
      <c r="D87" s="69" t="s">
        <v>1</v>
      </c>
      <c r="E87" s="82"/>
      <c r="F87" s="69" t="s">
        <v>1</v>
      </c>
      <c r="G87" s="82"/>
      <c r="H87" s="69" t="s">
        <v>1</v>
      </c>
      <c r="I87" s="82"/>
      <c r="J87" s="69" t="s">
        <v>1</v>
      </c>
      <c r="K87" s="75" t="s">
        <v>126</v>
      </c>
      <c r="L87" s="76">
        <v>2.0000000000000001E-4</v>
      </c>
      <c r="M87" s="75" t="s">
        <v>126</v>
      </c>
      <c r="N87" s="144">
        <v>2E-3</v>
      </c>
      <c r="O87" s="124" t="s">
        <v>126</v>
      </c>
      <c r="P87" s="144">
        <v>4.0000000000000001E-3</v>
      </c>
      <c r="Q87" s="75" t="s">
        <v>36</v>
      </c>
      <c r="R87" s="144">
        <v>2E-3</v>
      </c>
      <c r="S87" s="75" t="s">
        <v>36</v>
      </c>
      <c r="T87" s="144">
        <v>2E-3</v>
      </c>
      <c r="U87" s="75" t="s">
        <v>126</v>
      </c>
      <c r="V87" s="76">
        <v>5.0000000000000001E-4</v>
      </c>
      <c r="W87" s="75" t="s">
        <v>126</v>
      </c>
      <c r="X87" s="70">
        <v>2E-3</v>
      </c>
      <c r="Y87" s="75"/>
      <c r="Z87" s="76">
        <v>2.3E-3</v>
      </c>
      <c r="AA87" s="75"/>
      <c r="AB87" s="76" t="s">
        <v>1</v>
      </c>
      <c r="AC87" s="75"/>
      <c r="AD87" s="76" t="s">
        <v>1</v>
      </c>
      <c r="AE87" s="75"/>
      <c r="AF87" s="76" t="s">
        <v>1</v>
      </c>
      <c r="AG87" s="75"/>
      <c r="AH87" s="76" t="s">
        <v>1</v>
      </c>
      <c r="AI87" s="75"/>
      <c r="AJ87" s="76" t="s">
        <v>1</v>
      </c>
      <c r="AK87" s="17"/>
      <c r="AL87" s="16"/>
    </row>
    <row r="88" spans="1:38" s="7" customFormat="1" ht="18" customHeight="1">
      <c r="A88" s="66">
        <v>84</v>
      </c>
      <c r="B88" s="67" t="s">
        <v>203</v>
      </c>
      <c r="C88" s="82"/>
      <c r="D88" s="69" t="s">
        <v>1</v>
      </c>
      <c r="E88" s="82"/>
      <c r="F88" s="69" t="s">
        <v>1</v>
      </c>
      <c r="G88" s="82"/>
      <c r="H88" s="69" t="s">
        <v>1</v>
      </c>
      <c r="I88" s="82"/>
      <c r="J88" s="69" t="s">
        <v>1</v>
      </c>
      <c r="K88" s="75" t="s">
        <v>126</v>
      </c>
      <c r="L88" s="76">
        <v>2.0000000000000001E-4</v>
      </c>
      <c r="M88" s="75" t="s">
        <v>126</v>
      </c>
      <c r="N88" s="144">
        <v>2E-3</v>
      </c>
      <c r="O88" s="124" t="s">
        <v>126</v>
      </c>
      <c r="P88" s="144">
        <v>4.0000000000000001E-3</v>
      </c>
      <c r="Q88" s="75" t="s">
        <v>36</v>
      </c>
      <c r="R88" s="144">
        <v>2E-3</v>
      </c>
      <c r="S88" s="75" t="s">
        <v>36</v>
      </c>
      <c r="T88" s="144">
        <v>2E-3</v>
      </c>
      <c r="U88" s="75" t="s">
        <v>126</v>
      </c>
      <c r="V88" s="76">
        <v>5.0000000000000001E-4</v>
      </c>
      <c r="W88" s="75" t="s">
        <v>126</v>
      </c>
      <c r="X88" s="70">
        <v>2E-3</v>
      </c>
      <c r="Y88" s="75"/>
      <c r="Z88" s="76">
        <v>8.0000000000000004E-4</v>
      </c>
      <c r="AA88" s="75"/>
      <c r="AB88" s="76" t="s">
        <v>1</v>
      </c>
      <c r="AC88" s="75"/>
      <c r="AD88" s="76" t="s">
        <v>1</v>
      </c>
      <c r="AE88" s="75"/>
      <c r="AF88" s="76" t="s">
        <v>1</v>
      </c>
      <c r="AG88" s="75"/>
      <c r="AH88" s="76" t="s">
        <v>1</v>
      </c>
      <c r="AI88" s="75"/>
      <c r="AJ88" s="76" t="s">
        <v>1</v>
      </c>
      <c r="AK88" s="17"/>
      <c r="AL88" s="16"/>
    </row>
    <row r="89" spans="1:38" s="7" customFormat="1" ht="18" customHeight="1">
      <c r="A89" s="66">
        <v>85</v>
      </c>
      <c r="B89" s="67" t="s">
        <v>203</v>
      </c>
      <c r="C89" s="82"/>
      <c r="D89" s="69" t="s">
        <v>1</v>
      </c>
      <c r="E89" s="82"/>
      <c r="F89" s="69" t="s">
        <v>1</v>
      </c>
      <c r="G89" s="82"/>
      <c r="H89" s="69" t="s">
        <v>1</v>
      </c>
      <c r="I89" s="82"/>
      <c r="J89" s="69" t="s">
        <v>1</v>
      </c>
      <c r="K89" s="75" t="s">
        <v>126</v>
      </c>
      <c r="L89" s="76">
        <v>2.0000000000000001E-4</v>
      </c>
      <c r="M89" s="75" t="s">
        <v>126</v>
      </c>
      <c r="N89" s="144">
        <v>2E-3</v>
      </c>
      <c r="O89" s="124" t="s">
        <v>126</v>
      </c>
      <c r="P89" s="144">
        <v>4.0000000000000001E-3</v>
      </c>
      <c r="Q89" s="75" t="s">
        <v>36</v>
      </c>
      <c r="R89" s="144">
        <v>2E-3</v>
      </c>
      <c r="S89" s="75" t="s">
        <v>36</v>
      </c>
      <c r="T89" s="144">
        <v>2E-3</v>
      </c>
      <c r="U89" s="75" t="s">
        <v>126</v>
      </c>
      <c r="V89" s="76">
        <v>5.0000000000000001E-4</v>
      </c>
      <c r="W89" s="75"/>
      <c r="X89" s="70">
        <v>2E-3</v>
      </c>
      <c r="Y89" s="75"/>
      <c r="Z89" s="76">
        <v>5.9999999999999995E-4</v>
      </c>
      <c r="AA89" s="75"/>
      <c r="AB89" s="76" t="s">
        <v>1</v>
      </c>
      <c r="AC89" s="75"/>
      <c r="AD89" s="76" t="s">
        <v>1</v>
      </c>
      <c r="AE89" s="75"/>
      <c r="AF89" s="76" t="s">
        <v>1</v>
      </c>
      <c r="AG89" s="75"/>
      <c r="AH89" s="76" t="s">
        <v>1</v>
      </c>
      <c r="AI89" s="75"/>
      <c r="AJ89" s="76" t="s">
        <v>1</v>
      </c>
      <c r="AK89" s="17"/>
      <c r="AL89" s="16"/>
    </row>
    <row r="90" spans="1:38" s="7" customFormat="1" ht="18" customHeight="1">
      <c r="A90" s="81">
        <v>86</v>
      </c>
      <c r="B90" s="67" t="s">
        <v>205</v>
      </c>
      <c r="C90" s="82"/>
      <c r="D90" s="69" t="s">
        <v>1</v>
      </c>
      <c r="E90" s="75"/>
      <c r="F90" s="70" t="s">
        <v>1</v>
      </c>
      <c r="G90" s="82"/>
      <c r="H90" s="72" t="s">
        <v>1</v>
      </c>
      <c r="I90" s="75"/>
      <c r="J90" s="70" t="s">
        <v>1</v>
      </c>
      <c r="K90" s="75"/>
      <c r="L90" s="76" t="s">
        <v>1</v>
      </c>
      <c r="M90" s="75"/>
      <c r="N90" s="76" t="s">
        <v>1</v>
      </c>
      <c r="O90" s="124"/>
      <c r="P90" s="76" t="s">
        <v>1</v>
      </c>
      <c r="Q90" s="75"/>
      <c r="R90" s="76" t="s">
        <v>1</v>
      </c>
      <c r="S90" s="78"/>
      <c r="T90" s="76" t="s">
        <v>1</v>
      </c>
      <c r="U90" s="75"/>
      <c r="V90" s="76" t="s">
        <v>1</v>
      </c>
      <c r="W90" s="75"/>
      <c r="X90" s="70" t="s">
        <v>1</v>
      </c>
      <c r="Y90" s="75"/>
      <c r="Z90" s="76" t="s">
        <v>1</v>
      </c>
      <c r="AA90" s="84"/>
      <c r="AB90" s="123">
        <v>13</v>
      </c>
      <c r="AC90" s="75" t="s">
        <v>121</v>
      </c>
      <c r="AD90" s="103">
        <v>13</v>
      </c>
      <c r="AE90" s="75" t="s">
        <v>36</v>
      </c>
      <c r="AF90" s="95">
        <v>2E-3</v>
      </c>
      <c r="AG90" s="75"/>
      <c r="AH90" s="69" t="s">
        <v>1</v>
      </c>
      <c r="AI90" s="75"/>
      <c r="AJ90" s="69" t="s">
        <v>1</v>
      </c>
      <c r="AK90" s="17"/>
      <c r="AL90" s="16" t="s">
        <v>104</v>
      </c>
    </row>
    <row r="91" spans="1:38" s="7" customFormat="1" ht="18" customHeight="1">
      <c r="A91" s="66">
        <v>87</v>
      </c>
      <c r="B91" s="67" t="s">
        <v>205</v>
      </c>
      <c r="C91" s="82"/>
      <c r="D91" s="69" t="s">
        <v>1</v>
      </c>
      <c r="E91" s="75"/>
      <c r="F91" s="70" t="s">
        <v>1</v>
      </c>
      <c r="G91" s="82"/>
      <c r="H91" s="72" t="s">
        <v>1</v>
      </c>
      <c r="I91" s="75"/>
      <c r="J91" s="70" t="s">
        <v>1</v>
      </c>
      <c r="K91" s="75"/>
      <c r="L91" s="76" t="s">
        <v>1</v>
      </c>
      <c r="M91" s="75" t="s">
        <v>36</v>
      </c>
      <c r="N91" s="76">
        <v>2.0000000000000001E-4</v>
      </c>
      <c r="O91" s="124" t="s">
        <v>36</v>
      </c>
      <c r="P91" s="76">
        <v>4.0000000000000002E-4</v>
      </c>
      <c r="Q91" s="75" t="s">
        <v>36</v>
      </c>
      <c r="R91" s="76">
        <v>2.0000000000000001E-4</v>
      </c>
      <c r="S91" s="75" t="s">
        <v>36</v>
      </c>
      <c r="T91" s="76">
        <v>2.0000000000000001E-4</v>
      </c>
      <c r="U91" s="75"/>
      <c r="V91" s="76">
        <v>2.0000000000000001E-4</v>
      </c>
      <c r="W91" s="75" t="s">
        <v>36</v>
      </c>
      <c r="X91" s="70">
        <v>1E-3</v>
      </c>
      <c r="Y91" s="75"/>
      <c r="Z91" s="76">
        <v>8.3000000000000001E-3</v>
      </c>
      <c r="AA91" s="75"/>
      <c r="AB91" s="79" t="s">
        <v>1</v>
      </c>
      <c r="AC91" s="75"/>
      <c r="AD91" s="79" t="s">
        <v>1</v>
      </c>
      <c r="AE91" s="75"/>
      <c r="AF91" s="79" t="s">
        <v>1</v>
      </c>
      <c r="AG91" s="75"/>
      <c r="AH91" s="69" t="s">
        <v>1</v>
      </c>
      <c r="AI91" s="75"/>
      <c r="AJ91" s="69" t="s">
        <v>1</v>
      </c>
      <c r="AK91" s="17"/>
      <c r="AL91" s="16"/>
    </row>
    <row r="92" spans="1:38" s="7" customFormat="1" ht="18" customHeight="1">
      <c r="A92" s="66">
        <v>88</v>
      </c>
      <c r="B92" s="67" t="s">
        <v>205</v>
      </c>
      <c r="C92" s="132"/>
      <c r="D92" s="69" t="s">
        <v>1</v>
      </c>
      <c r="E92" s="75"/>
      <c r="F92" s="70" t="s">
        <v>1</v>
      </c>
      <c r="G92" s="82"/>
      <c r="H92" s="72" t="s">
        <v>1</v>
      </c>
      <c r="I92" s="75"/>
      <c r="J92" s="70" t="s">
        <v>1</v>
      </c>
      <c r="K92" s="75"/>
      <c r="L92" s="76" t="s">
        <v>1</v>
      </c>
      <c r="M92" s="75" t="s">
        <v>36</v>
      </c>
      <c r="N92" s="76">
        <v>2.0000000000000001E-4</v>
      </c>
      <c r="O92" s="124" t="s">
        <v>36</v>
      </c>
      <c r="P92" s="76">
        <v>4.0000000000000002E-4</v>
      </c>
      <c r="Q92" s="75" t="s">
        <v>36</v>
      </c>
      <c r="R92" s="76">
        <v>2.0000000000000001E-4</v>
      </c>
      <c r="S92" s="75" t="s">
        <v>36</v>
      </c>
      <c r="T92" s="76">
        <v>2.0000000000000001E-4</v>
      </c>
      <c r="U92" s="75" t="s">
        <v>36</v>
      </c>
      <c r="V92" s="76">
        <v>2.0000000000000001E-4</v>
      </c>
      <c r="W92" s="75"/>
      <c r="X92" s="70">
        <v>1E-3</v>
      </c>
      <c r="Y92" s="75"/>
      <c r="Z92" s="76">
        <v>7.4999999999999997E-3</v>
      </c>
      <c r="AA92" s="75"/>
      <c r="AB92" s="79" t="s">
        <v>1</v>
      </c>
      <c r="AC92" s="75"/>
      <c r="AD92" s="79" t="s">
        <v>1</v>
      </c>
      <c r="AE92" s="75"/>
      <c r="AF92" s="79" t="s">
        <v>1</v>
      </c>
      <c r="AG92" s="75"/>
      <c r="AH92" s="69" t="s">
        <v>1</v>
      </c>
      <c r="AI92" s="75"/>
      <c r="AJ92" s="69" t="s">
        <v>1</v>
      </c>
      <c r="AK92" s="17"/>
      <c r="AL92" s="16"/>
    </row>
    <row r="93" spans="1:38" s="7" customFormat="1" ht="18" customHeight="1">
      <c r="A93" s="66">
        <v>89</v>
      </c>
      <c r="B93" s="67" t="s">
        <v>205</v>
      </c>
      <c r="C93" s="68"/>
      <c r="D93" s="69" t="s">
        <v>1</v>
      </c>
      <c r="E93" s="75"/>
      <c r="F93" s="70" t="s">
        <v>1</v>
      </c>
      <c r="G93" s="82"/>
      <c r="H93" s="72" t="s">
        <v>1</v>
      </c>
      <c r="I93" s="75"/>
      <c r="J93" s="70" t="s">
        <v>1</v>
      </c>
      <c r="K93" s="75"/>
      <c r="L93" s="76" t="s">
        <v>1</v>
      </c>
      <c r="M93" s="213" t="s">
        <v>137</v>
      </c>
      <c r="N93" s="214"/>
      <c r="O93" s="213" t="s">
        <v>137</v>
      </c>
      <c r="P93" s="214"/>
      <c r="Q93" s="213" t="s">
        <v>137</v>
      </c>
      <c r="R93" s="214"/>
      <c r="S93" s="213" t="s">
        <v>137</v>
      </c>
      <c r="T93" s="214"/>
      <c r="U93" s="213" t="s">
        <v>137</v>
      </c>
      <c r="V93" s="214"/>
      <c r="W93" s="213" t="s">
        <v>137</v>
      </c>
      <c r="X93" s="214"/>
      <c r="Y93" s="213" t="s">
        <v>137</v>
      </c>
      <c r="Z93" s="214"/>
      <c r="AA93" s="75"/>
      <c r="AB93" s="79" t="s">
        <v>1</v>
      </c>
      <c r="AC93" s="75"/>
      <c r="AD93" s="79" t="s">
        <v>1</v>
      </c>
      <c r="AE93" s="75"/>
      <c r="AF93" s="79" t="s">
        <v>1</v>
      </c>
      <c r="AG93" s="75"/>
      <c r="AH93" s="69" t="s">
        <v>1</v>
      </c>
      <c r="AI93" s="75"/>
      <c r="AJ93" s="69" t="s">
        <v>1</v>
      </c>
      <c r="AK93" s="17"/>
      <c r="AL93" s="16" t="s">
        <v>128</v>
      </c>
    </row>
    <row r="94" spans="1:38" s="7" customFormat="1" ht="18" customHeight="1">
      <c r="A94" s="66">
        <v>90</v>
      </c>
      <c r="B94" s="67" t="s">
        <v>205</v>
      </c>
      <c r="C94" s="68"/>
      <c r="D94" s="69" t="s">
        <v>1</v>
      </c>
      <c r="E94" s="75"/>
      <c r="F94" s="70">
        <v>3.0000000000000001E-3</v>
      </c>
      <c r="G94" s="82"/>
      <c r="H94" s="72" t="s">
        <v>1</v>
      </c>
      <c r="I94" s="75"/>
      <c r="J94" s="70" t="s">
        <v>1</v>
      </c>
      <c r="K94" s="75"/>
      <c r="L94" s="76" t="s">
        <v>1</v>
      </c>
      <c r="M94" s="75"/>
      <c r="N94" s="76" t="s">
        <v>1</v>
      </c>
      <c r="O94" s="124"/>
      <c r="P94" s="76" t="s">
        <v>1</v>
      </c>
      <c r="Q94" s="75"/>
      <c r="R94" s="76" t="s">
        <v>1</v>
      </c>
      <c r="S94" s="78"/>
      <c r="T94" s="76" t="s">
        <v>1</v>
      </c>
      <c r="U94" s="75"/>
      <c r="V94" s="76" t="s">
        <v>1</v>
      </c>
      <c r="W94" s="75"/>
      <c r="X94" s="70" t="s">
        <v>1</v>
      </c>
      <c r="Y94" s="75"/>
      <c r="Z94" s="76" t="s">
        <v>1</v>
      </c>
      <c r="AA94" s="75"/>
      <c r="AB94" s="79" t="s">
        <v>1</v>
      </c>
      <c r="AC94" s="75"/>
      <c r="AD94" s="79" t="s">
        <v>1</v>
      </c>
      <c r="AE94" s="75"/>
      <c r="AF94" s="79" t="s">
        <v>1</v>
      </c>
      <c r="AG94" s="75"/>
      <c r="AH94" s="69" t="s">
        <v>1</v>
      </c>
      <c r="AI94" s="75"/>
      <c r="AJ94" s="69" t="s">
        <v>1</v>
      </c>
      <c r="AK94" s="17"/>
      <c r="AL94" s="16"/>
    </row>
    <row r="95" spans="1:38" s="7" customFormat="1" ht="18" customHeight="1">
      <c r="A95" s="81">
        <v>91</v>
      </c>
      <c r="B95" s="67" t="s">
        <v>208</v>
      </c>
      <c r="C95" s="68"/>
      <c r="D95" s="69" t="s">
        <v>1</v>
      </c>
      <c r="E95" s="75"/>
      <c r="F95" s="70" t="s">
        <v>1</v>
      </c>
      <c r="G95" s="82"/>
      <c r="H95" s="72" t="s">
        <v>1</v>
      </c>
      <c r="I95" s="75"/>
      <c r="J95" s="70" t="s">
        <v>1</v>
      </c>
      <c r="K95" s="75"/>
      <c r="L95" s="76" t="s">
        <v>1</v>
      </c>
      <c r="M95" s="75"/>
      <c r="N95" s="76">
        <v>3.5999999999999999E-3</v>
      </c>
      <c r="O95" s="124"/>
      <c r="P95" s="70">
        <v>2.4E-2</v>
      </c>
      <c r="Q95" s="75"/>
      <c r="R95" s="70">
        <v>2.4E-2</v>
      </c>
      <c r="S95" s="75" t="s">
        <v>36</v>
      </c>
      <c r="T95" s="76">
        <v>2.0000000000000001E-4</v>
      </c>
      <c r="U95" s="75"/>
      <c r="V95" s="76">
        <v>5.0000000000000001E-4</v>
      </c>
      <c r="W95" s="84"/>
      <c r="X95" s="98">
        <v>0.31</v>
      </c>
      <c r="Y95" s="75"/>
      <c r="Z95" s="76">
        <v>5.0000000000000001E-3</v>
      </c>
      <c r="AA95" s="75"/>
      <c r="AB95" s="79" t="s">
        <v>1</v>
      </c>
      <c r="AC95" s="75"/>
      <c r="AD95" s="79" t="s">
        <v>1</v>
      </c>
      <c r="AE95" s="75"/>
      <c r="AF95" s="79" t="s">
        <v>1</v>
      </c>
      <c r="AG95" s="75"/>
      <c r="AH95" s="69" t="s">
        <v>1</v>
      </c>
      <c r="AI95" s="75"/>
      <c r="AJ95" s="69" t="s">
        <v>1</v>
      </c>
      <c r="AK95" s="17"/>
      <c r="AL95" s="16" t="s">
        <v>104</v>
      </c>
    </row>
    <row r="96" spans="1:38" s="7" customFormat="1" ht="18" customHeight="1">
      <c r="A96" s="81">
        <v>92</v>
      </c>
      <c r="B96" s="67" t="s">
        <v>208</v>
      </c>
      <c r="C96" s="68"/>
      <c r="D96" s="69" t="s">
        <v>1</v>
      </c>
      <c r="E96" s="75"/>
      <c r="F96" s="70" t="s">
        <v>1</v>
      </c>
      <c r="G96" s="82"/>
      <c r="H96" s="72" t="s">
        <v>1</v>
      </c>
      <c r="I96" s="75"/>
      <c r="J96" s="70" t="s">
        <v>1</v>
      </c>
      <c r="K96" s="75"/>
      <c r="L96" s="76" t="s">
        <v>1</v>
      </c>
      <c r="M96" s="75"/>
      <c r="N96" s="76">
        <v>2.7000000000000001E-3</v>
      </c>
      <c r="O96" s="124"/>
      <c r="P96" s="70">
        <v>2.1999999999999999E-2</v>
      </c>
      <c r="Q96" s="75"/>
      <c r="R96" s="70">
        <v>2.1999999999999999E-2</v>
      </c>
      <c r="S96" s="78" t="s">
        <v>36</v>
      </c>
      <c r="T96" s="76">
        <v>2.0000000000000001E-4</v>
      </c>
      <c r="U96" s="75"/>
      <c r="V96" s="76">
        <v>8.9999999999999998E-4</v>
      </c>
      <c r="W96" s="84"/>
      <c r="X96" s="102">
        <v>3.2000000000000001E-2</v>
      </c>
      <c r="Y96" s="84"/>
      <c r="Z96" s="102">
        <v>1.2999999999999999E-2</v>
      </c>
      <c r="AA96" s="75"/>
      <c r="AB96" s="79" t="s">
        <v>1</v>
      </c>
      <c r="AC96" s="75"/>
      <c r="AD96" s="79" t="s">
        <v>1</v>
      </c>
      <c r="AE96" s="75"/>
      <c r="AF96" s="79" t="s">
        <v>1</v>
      </c>
      <c r="AG96" s="75"/>
      <c r="AH96" s="69" t="s">
        <v>1</v>
      </c>
      <c r="AI96" s="75"/>
      <c r="AJ96" s="69" t="s">
        <v>1</v>
      </c>
      <c r="AK96" s="17"/>
      <c r="AL96" s="16" t="s">
        <v>104</v>
      </c>
    </row>
    <row r="97" spans="1:38" s="7" customFormat="1" ht="18" customHeight="1">
      <c r="A97" s="34">
        <v>93</v>
      </c>
      <c r="B97" s="67" t="s">
        <v>208</v>
      </c>
      <c r="C97" s="68"/>
      <c r="D97" s="69" t="s">
        <v>1</v>
      </c>
      <c r="E97" s="75"/>
      <c r="F97" s="70" t="s">
        <v>1</v>
      </c>
      <c r="G97" s="82"/>
      <c r="H97" s="72" t="s">
        <v>1</v>
      </c>
      <c r="I97" s="75"/>
      <c r="J97" s="70" t="s">
        <v>1</v>
      </c>
      <c r="K97" s="75"/>
      <c r="L97" s="76" t="s">
        <v>1</v>
      </c>
      <c r="M97" s="75"/>
      <c r="N97" s="76" t="s">
        <v>1</v>
      </c>
      <c r="O97" s="124"/>
      <c r="P97" s="76" t="s">
        <v>1</v>
      </c>
      <c r="Q97" s="75"/>
      <c r="R97" s="76" t="s">
        <v>1</v>
      </c>
      <c r="S97" s="78"/>
      <c r="T97" s="76" t="s">
        <v>1</v>
      </c>
      <c r="U97" s="75"/>
      <c r="V97" s="76" t="s">
        <v>1</v>
      </c>
      <c r="W97" s="75"/>
      <c r="X97" s="70" t="s">
        <v>1</v>
      </c>
      <c r="Y97" s="75"/>
      <c r="Z97" s="76" t="s">
        <v>1</v>
      </c>
      <c r="AA97" s="75"/>
      <c r="AB97" s="103">
        <v>10</v>
      </c>
      <c r="AC97" s="75"/>
      <c r="AD97" s="103">
        <v>10</v>
      </c>
      <c r="AE97" s="75" t="s">
        <v>36</v>
      </c>
      <c r="AF97" s="70">
        <v>2E-3</v>
      </c>
      <c r="AG97" s="75"/>
      <c r="AH97" s="69" t="s">
        <v>1</v>
      </c>
      <c r="AI97" s="75"/>
      <c r="AJ97" s="69" t="s">
        <v>1</v>
      </c>
      <c r="AK97" s="17"/>
      <c r="AL97" s="16"/>
    </row>
    <row r="98" spans="1:38" s="7" customFormat="1" ht="18" customHeight="1">
      <c r="A98" s="81">
        <v>94</v>
      </c>
      <c r="B98" s="67" t="s">
        <v>211</v>
      </c>
      <c r="C98" s="68"/>
      <c r="D98" s="69" t="s">
        <v>1</v>
      </c>
      <c r="E98" s="75"/>
      <c r="F98" s="70" t="s">
        <v>1</v>
      </c>
      <c r="G98" s="82"/>
      <c r="H98" s="72" t="s">
        <v>1</v>
      </c>
      <c r="I98" s="75"/>
      <c r="J98" s="70" t="s">
        <v>1</v>
      </c>
      <c r="K98" s="75"/>
      <c r="L98" s="76">
        <v>2.9999999999999997E-4</v>
      </c>
      <c r="M98" s="75"/>
      <c r="N98" s="76">
        <v>3.3E-3</v>
      </c>
      <c r="O98" s="124"/>
      <c r="P98" s="76">
        <v>3.5000000000000001E-3</v>
      </c>
      <c r="Q98" s="75"/>
      <c r="R98" s="76">
        <v>3.3E-3</v>
      </c>
      <c r="S98" s="78" t="s">
        <v>36</v>
      </c>
      <c r="T98" s="76">
        <v>2.0000000000000001E-4</v>
      </c>
      <c r="U98" s="75" t="s">
        <v>36</v>
      </c>
      <c r="V98" s="76">
        <v>2.0000000000000001E-4</v>
      </c>
      <c r="W98" s="84"/>
      <c r="X98" s="98">
        <v>0.11</v>
      </c>
      <c r="Y98" s="75"/>
      <c r="Z98" s="76">
        <v>1E-3</v>
      </c>
      <c r="AA98" s="75"/>
      <c r="AB98" s="79" t="s">
        <v>1</v>
      </c>
      <c r="AC98" s="75"/>
      <c r="AD98" s="79" t="s">
        <v>1</v>
      </c>
      <c r="AE98" s="75"/>
      <c r="AF98" s="79" t="s">
        <v>1</v>
      </c>
      <c r="AG98" s="75"/>
      <c r="AH98" s="69" t="s">
        <v>1</v>
      </c>
      <c r="AI98" s="75"/>
      <c r="AJ98" s="69" t="s">
        <v>1</v>
      </c>
      <c r="AK98" s="17"/>
      <c r="AL98" s="16" t="s">
        <v>104</v>
      </c>
    </row>
    <row r="99" spans="1:38" s="7" customFormat="1" ht="18" customHeight="1">
      <c r="A99" s="66">
        <v>95</v>
      </c>
      <c r="B99" s="67" t="s">
        <v>211</v>
      </c>
      <c r="C99" s="82"/>
      <c r="D99" s="69" t="s">
        <v>1</v>
      </c>
      <c r="E99" s="75"/>
      <c r="F99" s="70" t="s">
        <v>1</v>
      </c>
      <c r="G99" s="82"/>
      <c r="H99" s="72" t="s">
        <v>1</v>
      </c>
      <c r="I99" s="75"/>
      <c r="J99" s="70" t="s">
        <v>1</v>
      </c>
      <c r="K99" s="75" t="s">
        <v>36</v>
      </c>
      <c r="L99" s="76">
        <v>2.0000000000000001E-4</v>
      </c>
      <c r="M99" s="75" t="s">
        <v>36</v>
      </c>
      <c r="N99" s="76">
        <v>2.0000000000000001E-4</v>
      </c>
      <c r="O99" s="124" t="s">
        <v>36</v>
      </c>
      <c r="P99" s="76">
        <v>4.0000000000000002E-4</v>
      </c>
      <c r="Q99" s="75" t="s">
        <v>36</v>
      </c>
      <c r="R99" s="76">
        <v>2.0000000000000001E-4</v>
      </c>
      <c r="S99" s="78" t="s">
        <v>36</v>
      </c>
      <c r="T99" s="76">
        <v>2.0000000000000001E-4</v>
      </c>
      <c r="U99" s="75" t="s">
        <v>36</v>
      </c>
      <c r="V99" s="76">
        <v>2.0000000000000001E-4</v>
      </c>
      <c r="W99" s="75" t="s">
        <v>36</v>
      </c>
      <c r="X99" s="70">
        <v>1E-3</v>
      </c>
      <c r="Y99" s="75"/>
      <c r="Z99" s="76">
        <v>3.8999999999999998E-3</v>
      </c>
      <c r="AA99" s="75"/>
      <c r="AB99" s="79" t="s">
        <v>1</v>
      </c>
      <c r="AC99" s="75"/>
      <c r="AD99" s="79" t="s">
        <v>1</v>
      </c>
      <c r="AE99" s="75"/>
      <c r="AF99" s="79" t="s">
        <v>1</v>
      </c>
      <c r="AG99" s="75"/>
      <c r="AH99" s="69" t="s">
        <v>1</v>
      </c>
      <c r="AI99" s="75"/>
      <c r="AJ99" s="69" t="s">
        <v>1</v>
      </c>
      <c r="AK99" s="17"/>
      <c r="AL99" s="16"/>
    </row>
    <row r="100" spans="1:38" s="7" customFormat="1" ht="18" customHeight="1">
      <c r="A100" s="66">
        <v>96</v>
      </c>
      <c r="B100" s="67" t="s">
        <v>213</v>
      </c>
      <c r="C100" s="82"/>
      <c r="D100" s="69" t="s">
        <v>1</v>
      </c>
      <c r="E100" s="75"/>
      <c r="F100" s="70" t="s">
        <v>1</v>
      </c>
      <c r="G100" s="82"/>
      <c r="H100" s="72" t="s">
        <v>1</v>
      </c>
      <c r="I100" s="75"/>
      <c r="J100" s="70" t="s">
        <v>1</v>
      </c>
      <c r="K100" s="75"/>
      <c r="L100" s="76" t="s">
        <v>1</v>
      </c>
      <c r="M100" s="75" t="s">
        <v>36</v>
      </c>
      <c r="N100" s="76">
        <v>2.0000000000000001E-4</v>
      </c>
      <c r="O100" s="124" t="s">
        <v>36</v>
      </c>
      <c r="P100" s="76">
        <v>4.0000000000000002E-4</v>
      </c>
      <c r="Q100" s="75" t="s">
        <v>36</v>
      </c>
      <c r="R100" s="76">
        <v>2.0000000000000001E-4</v>
      </c>
      <c r="S100" s="78" t="s">
        <v>36</v>
      </c>
      <c r="T100" s="76">
        <v>2.0000000000000001E-4</v>
      </c>
      <c r="U100" s="75"/>
      <c r="V100" s="76">
        <v>2.0000000000000001E-4</v>
      </c>
      <c r="W100" s="75" t="s">
        <v>36</v>
      </c>
      <c r="X100" s="70">
        <v>1E-3</v>
      </c>
      <c r="Y100" s="75"/>
      <c r="Z100" s="76">
        <v>6.1000000000000004E-3</v>
      </c>
      <c r="AA100" s="75"/>
      <c r="AB100" s="79" t="s">
        <v>1</v>
      </c>
      <c r="AC100" s="75"/>
      <c r="AD100" s="79" t="s">
        <v>1</v>
      </c>
      <c r="AE100" s="75"/>
      <c r="AF100" s="79" t="s">
        <v>1</v>
      </c>
      <c r="AG100" s="75"/>
      <c r="AH100" s="69" t="s">
        <v>1</v>
      </c>
      <c r="AI100" s="75"/>
      <c r="AJ100" s="69" t="s">
        <v>1</v>
      </c>
      <c r="AK100" s="17"/>
      <c r="AL100" s="16"/>
    </row>
    <row r="101" spans="1:38" s="7" customFormat="1" ht="18" customHeight="1">
      <c r="A101" s="81">
        <v>97</v>
      </c>
      <c r="B101" s="67" t="s">
        <v>213</v>
      </c>
      <c r="C101" s="129"/>
      <c r="D101" s="69" t="s">
        <v>1</v>
      </c>
      <c r="E101" s="75"/>
      <c r="F101" s="70" t="s">
        <v>1</v>
      </c>
      <c r="G101" s="82"/>
      <c r="H101" s="72" t="s">
        <v>1</v>
      </c>
      <c r="I101" s="75"/>
      <c r="J101" s="70" t="s">
        <v>1</v>
      </c>
      <c r="K101" s="75"/>
      <c r="L101" s="76" t="s">
        <v>1</v>
      </c>
      <c r="M101" s="75" t="s">
        <v>36</v>
      </c>
      <c r="N101" s="76">
        <v>2.0000000000000001E-4</v>
      </c>
      <c r="O101" s="124"/>
      <c r="P101" s="76">
        <v>1.5E-3</v>
      </c>
      <c r="Q101" s="75"/>
      <c r="R101" s="76">
        <v>1.2999999999999999E-3</v>
      </c>
      <c r="S101" s="78" t="s">
        <v>36</v>
      </c>
      <c r="T101" s="76">
        <v>2.0000000000000001E-4</v>
      </c>
      <c r="U101" s="75" t="s">
        <v>36</v>
      </c>
      <c r="V101" s="76">
        <v>2.0000000000000001E-4</v>
      </c>
      <c r="W101" s="75" t="s">
        <v>36</v>
      </c>
      <c r="X101" s="70">
        <v>1E-3</v>
      </c>
      <c r="Y101" s="84"/>
      <c r="Z101" s="102">
        <v>2.8000000000000001E-2</v>
      </c>
      <c r="AA101" s="75"/>
      <c r="AB101" s="79" t="s">
        <v>1</v>
      </c>
      <c r="AC101" s="75"/>
      <c r="AD101" s="79" t="s">
        <v>1</v>
      </c>
      <c r="AE101" s="75"/>
      <c r="AF101" s="79" t="s">
        <v>1</v>
      </c>
      <c r="AG101" s="75"/>
      <c r="AH101" s="69" t="s">
        <v>1</v>
      </c>
      <c r="AI101" s="75"/>
      <c r="AJ101" s="69" t="s">
        <v>1</v>
      </c>
      <c r="AK101" s="17"/>
      <c r="AL101" s="16" t="s">
        <v>104</v>
      </c>
    </row>
    <row r="102" spans="1:38" s="7" customFormat="1" ht="18" customHeight="1">
      <c r="A102" s="81">
        <v>98</v>
      </c>
      <c r="B102" s="67" t="s">
        <v>213</v>
      </c>
      <c r="C102" s="128"/>
      <c r="D102" s="69" t="s">
        <v>1</v>
      </c>
      <c r="E102" s="75"/>
      <c r="F102" s="70" t="s">
        <v>1</v>
      </c>
      <c r="G102" s="82"/>
      <c r="H102" s="72" t="s">
        <v>1</v>
      </c>
      <c r="I102" s="75"/>
      <c r="J102" s="70" t="s">
        <v>1</v>
      </c>
      <c r="K102" s="75"/>
      <c r="L102" s="76" t="s">
        <v>1</v>
      </c>
      <c r="M102" s="75" t="s">
        <v>36</v>
      </c>
      <c r="N102" s="76">
        <v>2.0000000000000001E-4</v>
      </c>
      <c r="O102" s="124"/>
      <c r="P102" s="76">
        <v>2.5999999999999999E-3</v>
      </c>
      <c r="Q102" s="75"/>
      <c r="R102" s="76">
        <v>2.3999999999999998E-3</v>
      </c>
      <c r="S102" s="78" t="s">
        <v>36</v>
      </c>
      <c r="T102" s="76">
        <v>2.0000000000000001E-4</v>
      </c>
      <c r="U102" s="75" t="s">
        <v>36</v>
      </c>
      <c r="V102" s="76">
        <v>2.0000000000000001E-4</v>
      </c>
      <c r="W102" s="75"/>
      <c r="X102" s="70">
        <v>1E-3</v>
      </c>
      <c r="Y102" s="84"/>
      <c r="Z102" s="102">
        <v>4.2999999999999997E-2</v>
      </c>
      <c r="AA102" s="75"/>
      <c r="AB102" s="79" t="s">
        <v>1</v>
      </c>
      <c r="AC102" s="75"/>
      <c r="AD102" s="79" t="s">
        <v>1</v>
      </c>
      <c r="AE102" s="75"/>
      <c r="AF102" s="79" t="s">
        <v>1</v>
      </c>
      <c r="AG102" s="75"/>
      <c r="AH102" s="69" t="s">
        <v>1</v>
      </c>
      <c r="AI102" s="75"/>
      <c r="AJ102" s="69" t="s">
        <v>1</v>
      </c>
      <c r="AK102" s="17"/>
      <c r="AL102" s="16" t="s">
        <v>104</v>
      </c>
    </row>
    <row r="103" spans="1:38" s="7" customFormat="1" ht="18" customHeight="1">
      <c r="A103" s="66">
        <v>99</v>
      </c>
      <c r="B103" s="67" t="s">
        <v>213</v>
      </c>
      <c r="C103" s="129"/>
      <c r="D103" s="69" t="s">
        <v>1</v>
      </c>
      <c r="E103" s="75"/>
      <c r="F103" s="70" t="s">
        <v>1</v>
      </c>
      <c r="G103" s="82"/>
      <c r="H103" s="72" t="s">
        <v>1</v>
      </c>
      <c r="I103" s="75"/>
      <c r="J103" s="70" t="s">
        <v>1</v>
      </c>
      <c r="K103" s="75"/>
      <c r="L103" s="76" t="s">
        <v>1</v>
      </c>
      <c r="M103" s="75"/>
      <c r="N103" s="76" t="s">
        <v>1</v>
      </c>
      <c r="O103" s="124"/>
      <c r="P103" s="76" t="s">
        <v>1</v>
      </c>
      <c r="Q103" s="75"/>
      <c r="R103" s="76" t="s">
        <v>1</v>
      </c>
      <c r="S103" s="78"/>
      <c r="T103" s="76" t="s">
        <v>1</v>
      </c>
      <c r="U103" s="75"/>
      <c r="V103" s="76" t="s">
        <v>1</v>
      </c>
      <c r="W103" s="75"/>
      <c r="X103" s="70" t="s">
        <v>1</v>
      </c>
      <c r="Y103" s="75"/>
      <c r="Z103" s="76" t="s">
        <v>1</v>
      </c>
      <c r="AA103" s="75"/>
      <c r="AB103" s="79">
        <v>7.1</v>
      </c>
      <c r="AC103" s="75"/>
      <c r="AD103" s="79">
        <v>7.1</v>
      </c>
      <c r="AE103" s="75" t="s">
        <v>36</v>
      </c>
      <c r="AF103" s="70">
        <v>2E-3</v>
      </c>
      <c r="AG103" s="75"/>
      <c r="AH103" s="69" t="s">
        <v>1</v>
      </c>
      <c r="AI103" s="75"/>
      <c r="AJ103" s="69" t="s">
        <v>1</v>
      </c>
      <c r="AK103" s="17"/>
      <c r="AL103" s="16"/>
    </row>
    <row r="104" spans="1:38" s="7" customFormat="1" ht="18" customHeight="1">
      <c r="A104" s="81">
        <v>100</v>
      </c>
      <c r="B104" s="67" t="s">
        <v>216</v>
      </c>
      <c r="C104" s="131"/>
      <c r="D104" s="69" t="s">
        <v>1</v>
      </c>
      <c r="E104" s="75"/>
      <c r="F104" s="70" t="s">
        <v>1</v>
      </c>
      <c r="G104" s="82"/>
      <c r="H104" s="72" t="s">
        <v>1</v>
      </c>
      <c r="I104" s="75"/>
      <c r="J104" s="70" t="s">
        <v>1</v>
      </c>
      <c r="K104" s="75"/>
      <c r="L104" s="76" t="s">
        <v>1</v>
      </c>
      <c r="M104" s="75"/>
      <c r="N104" s="76" t="s">
        <v>1</v>
      </c>
      <c r="O104" s="124"/>
      <c r="P104" s="76" t="s">
        <v>1</v>
      </c>
      <c r="Q104" s="75"/>
      <c r="R104" s="76" t="s">
        <v>1</v>
      </c>
      <c r="S104" s="78"/>
      <c r="T104" s="76" t="s">
        <v>1</v>
      </c>
      <c r="U104" s="75"/>
      <c r="V104" s="76" t="s">
        <v>1</v>
      </c>
      <c r="W104" s="75"/>
      <c r="X104" s="70" t="s">
        <v>1</v>
      </c>
      <c r="Y104" s="75"/>
      <c r="Z104" s="76" t="s">
        <v>1</v>
      </c>
      <c r="AA104" s="84"/>
      <c r="AB104" s="123">
        <v>12</v>
      </c>
      <c r="AC104" s="75"/>
      <c r="AD104" s="103">
        <v>12</v>
      </c>
      <c r="AE104" s="75" t="s">
        <v>36</v>
      </c>
      <c r="AF104" s="95">
        <v>2E-3</v>
      </c>
      <c r="AG104" s="75"/>
      <c r="AH104" s="69" t="s">
        <v>1</v>
      </c>
      <c r="AI104" s="75"/>
      <c r="AJ104" s="69" t="s">
        <v>1</v>
      </c>
      <c r="AK104" s="17"/>
      <c r="AL104" s="16" t="s">
        <v>104</v>
      </c>
    </row>
    <row r="105" spans="1:38" s="7" customFormat="1" ht="18" customHeight="1">
      <c r="A105" s="81">
        <v>101</v>
      </c>
      <c r="B105" s="67" t="s">
        <v>216</v>
      </c>
      <c r="C105" s="130"/>
      <c r="D105" s="69" t="s">
        <v>1</v>
      </c>
      <c r="E105" s="75"/>
      <c r="F105" s="70" t="s">
        <v>1</v>
      </c>
      <c r="G105" s="82"/>
      <c r="H105" s="72" t="s">
        <v>1</v>
      </c>
      <c r="I105" s="75"/>
      <c r="J105" s="70" t="s">
        <v>1</v>
      </c>
      <c r="K105" s="75"/>
      <c r="L105" s="76" t="s">
        <v>1</v>
      </c>
      <c r="M105" s="75" t="s">
        <v>36</v>
      </c>
      <c r="N105" s="76">
        <v>2.0000000000000001E-4</v>
      </c>
      <c r="O105" s="124"/>
      <c r="P105" s="76">
        <v>5.0000000000000001E-4</v>
      </c>
      <c r="Q105" s="75"/>
      <c r="R105" s="76">
        <v>2.9999999999999997E-4</v>
      </c>
      <c r="S105" s="75" t="s">
        <v>36</v>
      </c>
      <c r="T105" s="76">
        <v>2.0000000000000001E-4</v>
      </c>
      <c r="U105" s="75"/>
      <c r="V105" s="76" t="s">
        <v>1</v>
      </c>
      <c r="W105" s="75" t="s">
        <v>36</v>
      </c>
      <c r="X105" s="70">
        <v>1E-3</v>
      </c>
      <c r="Y105" s="84"/>
      <c r="Z105" s="102">
        <v>1.4E-2</v>
      </c>
      <c r="AA105" s="75"/>
      <c r="AB105" s="79" t="s">
        <v>1</v>
      </c>
      <c r="AC105" s="75"/>
      <c r="AD105" s="79" t="s">
        <v>1</v>
      </c>
      <c r="AE105" s="75"/>
      <c r="AF105" s="79" t="s">
        <v>1</v>
      </c>
      <c r="AG105" s="75"/>
      <c r="AH105" s="69" t="s">
        <v>1</v>
      </c>
      <c r="AI105" s="75"/>
      <c r="AJ105" s="69" t="s">
        <v>1</v>
      </c>
      <c r="AK105" s="17"/>
      <c r="AL105" s="16" t="s">
        <v>104</v>
      </c>
    </row>
    <row r="106" spans="1:38" s="7" customFormat="1" ht="18" customHeight="1">
      <c r="A106" s="66">
        <v>102</v>
      </c>
      <c r="B106" s="67" t="s">
        <v>218</v>
      </c>
      <c r="C106" s="68"/>
      <c r="D106" s="69" t="s">
        <v>1</v>
      </c>
      <c r="E106" s="75"/>
      <c r="F106" s="70" t="s">
        <v>1</v>
      </c>
      <c r="G106" s="82"/>
      <c r="H106" s="72" t="s">
        <v>1</v>
      </c>
      <c r="I106" s="75"/>
      <c r="J106" s="70" t="s">
        <v>1</v>
      </c>
      <c r="K106" s="75"/>
      <c r="L106" s="76" t="s">
        <v>1</v>
      </c>
      <c r="M106" s="75"/>
      <c r="N106" s="76">
        <v>1.2999999999999999E-3</v>
      </c>
      <c r="O106" s="124"/>
      <c r="P106" s="76">
        <v>2.5999999999999999E-3</v>
      </c>
      <c r="Q106" s="75"/>
      <c r="R106" s="76">
        <v>2.3999999999999998E-3</v>
      </c>
      <c r="S106" s="78" t="s">
        <v>36</v>
      </c>
      <c r="T106" s="76">
        <v>2.0000000000000001E-4</v>
      </c>
      <c r="U106" s="75"/>
      <c r="V106" s="76">
        <v>5.0000000000000001E-4</v>
      </c>
      <c r="W106" s="75"/>
      <c r="X106" s="70">
        <v>2.7E-2</v>
      </c>
      <c r="Y106" s="75" t="s">
        <v>36</v>
      </c>
      <c r="Z106" s="76">
        <v>2.0000000000000001E-4</v>
      </c>
      <c r="AA106" s="75"/>
      <c r="AB106" s="79" t="s">
        <v>1</v>
      </c>
      <c r="AC106" s="75"/>
      <c r="AD106" s="79" t="s">
        <v>1</v>
      </c>
      <c r="AE106" s="75"/>
      <c r="AF106" s="79" t="s">
        <v>1</v>
      </c>
      <c r="AG106" s="75"/>
      <c r="AH106" s="69" t="s">
        <v>1</v>
      </c>
      <c r="AI106" s="75"/>
      <c r="AJ106" s="69" t="s">
        <v>1</v>
      </c>
      <c r="AK106" s="17"/>
      <c r="AL106" s="16"/>
    </row>
    <row r="107" spans="1:38" s="7" customFormat="1" ht="18" customHeight="1">
      <c r="A107" s="81">
        <v>103</v>
      </c>
      <c r="B107" s="67" t="s">
        <v>218</v>
      </c>
      <c r="C107" s="68"/>
      <c r="D107" s="69" t="s">
        <v>1</v>
      </c>
      <c r="E107" s="75"/>
      <c r="F107" s="70" t="s">
        <v>1</v>
      </c>
      <c r="G107" s="82"/>
      <c r="H107" s="72" t="s">
        <v>1</v>
      </c>
      <c r="I107" s="75"/>
      <c r="J107" s="70" t="s">
        <v>1</v>
      </c>
      <c r="K107" s="75"/>
      <c r="L107" s="76" t="s">
        <v>1</v>
      </c>
      <c r="M107" s="75"/>
      <c r="N107" s="76" t="s">
        <v>1</v>
      </c>
      <c r="O107" s="124"/>
      <c r="P107" s="76" t="s">
        <v>1</v>
      </c>
      <c r="Q107" s="75"/>
      <c r="R107" s="76" t="s">
        <v>1</v>
      </c>
      <c r="S107" s="78"/>
      <c r="T107" s="76" t="s">
        <v>1</v>
      </c>
      <c r="U107" s="75"/>
      <c r="V107" s="76" t="s">
        <v>1</v>
      </c>
      <c r="W107" s="75"/>
      <c r="X107" s="70" t="s">
        <v>1</v>
      </c>
      <c r="Y107" s="75"/>
      <c r="Z107" s="76" t="s">
        <v>1</v>
      </c>
      <c r="AA107" s="84"/>
      <c r="AB107" s="123">
        <v>11</v>
      </c>
      <c r="AC107" s="75"/>
      <c r="AD107" s="103">
        <v>11</v>
      </c>
      <c r="AE107" s="75" t="s">
        <v>36</v>
      </c>
      <c r="AF107" s="95">
        <v>2E-3</v>
      </c>
      <c r="AG107" s="75"/>
      <c r="AH107" s="69" t="s">
        <v>1</v>
      </c>
      <c r="AI107" s="75"/>
      <c r="AJ107" s="69" t="s">
        <v>1</v>
      </c>
      <c r="AK107" s="17"/>
      <c r="AL107" s="16" t="s">
        <v>37</v>
      </c>
    </row>
    <row r="108" spans="1:38" s="7" customFormat="1" ht="18" customHeight="1">
      <c r="A108" s="66">
        <v>104</v>
      </c>
      <c r="B108" s="67" t="s">
        <v>250</v>
      </c>
      <c r="C108" s="68"/>
      <c r="D108" s="69" t="s">
        <v>1</v>
      </c>
      <c r="E108" s="75"/>
      <c r="F108" s="70" t="s">
        <v>1</v>
      </c>
      <c r="G108" s="82"/>
      <c r="H108" s="72" t="s">
        <v>1</v>
      </c>
      <c r="I108" s="75"/>
      <c r="J108" s="70" t="s">
        <v>1</v>
      </c>
      <c r="K108" s="75"/>
      <c r="L108" s="76" t="s">
        <v>1</v>
      </c>
      <c r="M108" s="75"/>
      <c r="N108" s="76" t="s">
        <v>1</v>
      </c>
      <c r="O108" s="124"/>
      <c r="P108" s="76" t="s">
        <v>1</v>
      </c>
      <c r="Q108" s="75"/>
      <c r="R108" s="76" t="s">
        <v>1</v>
      </c>
      <c r="S108" s="78"/>
      <c r="T108" s="76" t="s">
        <v>1</v>
      </c>
      <c r="U108" s="75"/>
      <c r="V108" s="76" t="s">
        <v>1</v>
      </c>
      <c r="W108" s="75"/>
      <c r="X108" s="70" t="s">
        <v>1</v>
      </c>
      <c r="Y108" s="75"/>
      <c r="Z108" s="76" t="s">
        <v>1</v>
      </c>
      <c r="AA108" s="213" t="s">
        <v>137</v>
      </c>
      <c r="AB108" s="214"/>
      <c r="AC108" s="213" t="s">
        <v>137</v>
      </c>
      <c r="AD108" s="214"/>
      <c r="AE108" s="213" t="s">
        <v>137</v>
      </c>
      <c r="AF108" s="214"/>
      <c r="AG108" s="75"/>
      <c r="AH108" s="69" t="s">
        <v>1</v>
      </c>
      <c r="AI108" s="75"/>
      <c r="AJ108" s="69" t="s">
        <v>1</v>
      </c>
      <c r="AK108" s="17"/>
      <c r="AL108" s="16" t="s">
        <v>128</v>
      </c>
    </row>
    <row r="109" spans="1:38" s="7" customFormat="1" ht="18" customHeight="1">
      <c r="A109" s="66">
        <v>105</v>
      </c>
      <c r="B109" s="67" t="s">
        <v>220</v>
      </c>
      <c r="C109" s="68"/>
      <c r="D109" s="69" t="s">
        <v>1</v>
      </c>
      <c r="E109" s="75"/>
      <c r="F109" s="70" t="s">
        <v>1</v>
      </c>
      <c r="G109" s="82"/>
      <c r="H109" s="72" t="s">
        <v>1</v>
      </c>
      <c r="I109" s="75"/>
      <c r="J109" s="70" t="s">
        <v>1</v>
      </c>
      <c r="K109" s="75"/>
      <c r="L109" s="76" t="s">
        <v>1</v>
      </c>
      <c r="M109" s="75"/>
      <c r="N109" s="76" t="s">
        <v>1</v>
      </c>
      <c r="O109" s="124"/>
      <c r="P109" s="76" t="s">
        <v>1</v>
      </c>
      <c r="Q109" s="75"/>
      <c r="R109" s="76" t="s">
        <v>1</v>
      </c>
      <c r="S109" s="78"/>
      <c r="T109" s="76" t="s">
        <v>1</v>
      </c>
      <c r="U109" s="75"/>
      <c r="V109" s="76" t="s">
        <v>1</v>
      </c>
      <c r="W109" s="75"/>
      <c r="X109" s="70" t="s">
        <v>1</v>
      </c>
      <c r="Y109" s="75"/>
      <c r="Z109" s="76" t="s">
        <v>1</v>
      </c>
      <c r="AA109" s="75"/>
      <c r="AB109" s="79">
        <v>9.1</v>
      </c>
      <c r="AC109" s="75"/>
      <c r="AD109" s="79">
        <v>9.1</v>
      </c>
      <c r="AE109" s="75" t="s">
        <v>118</v>
      </c>
      <c r="AF109" s="70">
        <v>2E-3</v>
      </c>
      <c r="AG109" s="75"/>
      <c r="AH109" s="69" t="s">
        <v>1</v>
      </c>
      <c r="AI109" s="75"/>
      <c r="AJ109" s="69" t="s">
        <v>1</v>
      </c>
      <c r="AK109" s="17"/>
      <c r="AL109" s="16"/>
    </row>
    <row r="110" spans="1:38" s="7" customFormat="1" ht="18" customHeight="1">
      <c r="A110" s="66">
        <v>106</v>
      </c>
      <c r="B110" s="67" t="s">
        <v>220</v>
      </c>
      <c r="C110" s="128"/>
      <c r="D110" s="69" t="s">
        <v>1</v>
      </c>
      <c r="E110" s="75"/>
      <c r="F110" s="70" t="s">
        <v>1</v>
      </c>
      <c r="G110" s="82"/>
      <c r="H110" s="72" t="s">
        <v>1</v>
      </c>
      <c r="I110" s="75"/>
      <c r="J110" s="70" t="s">
        <v>1</v>
      </c>
      <c r="K110" s="75"/>
      <c r="L110" s="76" t="s">
        <v>1</v>
      </c>
      <c r="M110" s="75"/>
      <c r="N110" s="76" t="s">
        <v>1</v>
      </c>
      <c r="O110" s="124"/>
      <c r="P110" s="76" t="s">
        <v>1</v>
      </c>
      <c r="Q110" s="75"/>
      <c r="R110" s="76" t="s">
        <v>1</v>
      </c>
      <c r="S110" s="78"/>
      <c r="T110" s="76" t="s">
        <v>1</v>
      </c>
      <c r="U110" s="75"/>
      <c r="V110" s="76" t="s">
        <v>1</v>
      </c>
      <c r="W110" s="75"/>
      <c r="X110" s="70" t="s">
        <v>1</v>
      </c>
      <c r="Y110" s="75"/>
      <c r="Z110" s="76" t="s">
        <v>1</v>
      </c>
      <c r="AA110" s="75"/>
      <c r="AB110" s="79">
        <v>9.6</v>
      </c>
      <c r="AC110" s="75"/>
      <c r="AD110" s="79">
        <v>9.6</v>
      </c>
      <c r="AE110" s="75" t="s">
        <v>118</v>
      </c>
      <c r="AF110" s="95">
        <v>2E-3</v>
      </c>
      <c r="AG110" s="75"/>
      <c r="AH110" s="69" t="s">
        <v>1</v>
      </c>
      <c r="AI110" s="75"/>
      <c r="AJ110" s="69" t="s">
        <v>1</v>
      </c>
      <c r="AK110" s="17"/>
      <c r="AL110" s="16"/>
    </row>
    <row r="111" spans="1:38" s="7" customFormat="1" ht="18" customHeight="1">
      <c r="A111" s="66">
        <v>107</v>
      </c>
      <c r="B111" s="67" t="s">
        <v>222</v>
      </c>
      <c r="C111" s="82"/>
      <c r="D111" s="69" t="s">
        <v>1</v>
      </c>
      <c r="E111" s="75"/>
      <c r="F111" s="70" t="s">
        <v>1</v>
      </c>
      <c r="G111" s="82"/>
      <c r="H111" s="72" t="s">
        <v>1</v>
      </c>
      <c r="I111" s="75"/>
      <c r="J111" s="70" t="s">
        <v>1</v>
      </c>
      <c r="K111" s="75"/>
      <c r="L111" s="76" t="s">
        <v>1</v>
      </c>
      <c r="M111" s="75" t="s">
        <v>118</v>
      </c>
      <c r="N111" s="76">
        <v>2.0000000000000001E-4</v>
      </c>
      <c r="O111" s="124"/>
      <c r="P111" s="76">
        <v>4.0000000000000002E-4</v>
      </c>
      <c r="Q111" s="75"/>
      <c r="R111" s="76">
        <v>2.0000000000000001E-4</v>
      </c>
      <c r="S111" s="75" t="s">
        <v>118</v>
      </c>
      <c r="T111" s="76">
        <v>2.0000000000000001E-4</v>
      </c>
      <c r="U111" s="75"/>
      <c r="V111" s="76">
        <v>5.0000000000000001E-4</v>
      </c>
      <c r="W111" s="75"/>
      <c r="X111" s="70">
        <v>1E-3</v>
      </c>
      <c r="Y111" s="75"/>
      <c r="Z111" s="76">
        <v>3.3999999999999998E-3</v>
      </c>
      <c r="AA111" s="75"/>
      <c r="AB111" s="79" t="s">
        <v>1</v>
      </c>
      <c r="AC111" s="75"/>
      <c r="AD111" s="79" t="s">
        <v>1</v>
      </c>
      <c r="AE111" s="75"/>
      <c r="AF111" s="79" t="s">
        <v>1</v>
      </c>
      <c r="AG111" s="75"/>
      <c r="AH111" s="69" t="s">
        <v>1</v>
      </c>
      <c r="AI111" s="75"/>
      <c r="AJ111" s="69" t="s">
        <v>1</v>
      </c>
      <c r="AK111" s="17"/>
      <c r="AL111" s="16"/>
    </row>
    <row r="112" spans="1:38" s="7" customFormat="1" ht="18" customHeight="1">
      <c r="A112" s="81">
        <v>108</v>
      </c>
      <c r="B112" s="67" t="s">
        <v>224</v>
      </c>
      <c r="C112" s="133"/>
      <c r="D112" s="69" t="s">
        <v>1</v>
      </c>
      <c r="E112" s="75"/>
      <c r="F112" s="70" t="s">
        <v>1</v>
      </c>
      <c r="G112" s="82"/>
      <c r="H112" s="72" t="s">
        <v>1</v>
      </c>
      <c r="I112" s="75"/>
      <c r="J112" s="70" t="s">
        <v>1</v>
      </c>
      <c r="K112" s="75"/>
      <c r="L112" s="76" t="s">
        <v>1</v>
      </c>
      <c r="M112" s="75" t="s">
        <v>118</v>
      </c>
      <c r="N112" s="76">
        <v>2.0000000000000001E-4</v>
      </c>
      <c r="O112" s="124" t="s">
        <v>118</v>
      </c>
      <c r="P112" s="76">
        <v>4.0000000000000002E-4</v>
      </c>
      <c r="Q112" s="75" t="s">
        <v>118</v>
      </c>
      <c r="R112" s="76">
        <v>2.0000000000000001E-4</v>
      </c>
      <c r="S112" s="75" t="s">
        <v>118</v>
      </c>
      <c r="T112" s="76">
        <v>2.0000000000000001E-4</v>
      </c>
      <c r="U112" s="75"/>
      <c r="V112" s="76" t="s">
        <v>1</v>
      </c>
      <c r="W112" s="75" t="s">
        <v>118</v>
      </c>
      <c r="X112" s="70">
        <v>1E-3</v>
      </c>
      <c r="Y112" s="84"/>
      <c r="Z112" s="102">
        <v>0.02</v>
      </c>
      <c r="AA112" s="75"/>
      <c r="AB112" s="79" t="s">
        <v>1</v>
      </c>
      <c r="AC112" s="75"/>
      <c r="AD112" s="79" t="s">
        <v>1</v>
      </c>
      <c r="AE112" s="75"/>
      <c r="AF112" s="79" t="s">
        <v>1</v>
      </c>
      <c r="AG112" s="75"/>
      <c r="AH112" s="69" t="s">
        <v>1</v>
      </c>
      <c r="AI112" s="75"/>
      <c r="AJ112" s="69" t="s">
        <v>1</v>
      </c>
      <c r="AK112" s="17"/>
      <c r="AL112" s="16" t="s">
        <v>104</v>
      </c>
    </row>
    <row r="113" spans="1:39" s="7" customFormat="1" ht="18" customHeight="1">
      <c r="A113" s="66">
        <v>109</v>
      </c>
      <c r="B113" s="67" t="s">
        <v>224</v>
      </c>
      <c r="C113" s="68"/>
      <c r="D113" s="69" t="s">
        <v>1</v>
      </c>
      <c r="E113" s="75"/>
      <c r="F113" s="70" t="s">
        <v>1</v>
      </c>
      <c r="G113" s="82"/>
      <c r="H113" s="72" t="s">
        <v>1</v>
      </c>
      <c r="I113" s="75"/>
      <c r="J113" s="70" t="s">
        <v>1</v>
      </c>
      <c r="K113" s="75" t="s">
        <v>118</v>
      </c>
      <c r="L113" s="76">
        <v>2.0000000000000001E-4</v>
      </c>
      <c r="M113" s="75" t="s">
        <v>118</v>
      </c>
      <c r="N113" s="76">
        <v>2.0000000000000001E-4</v>
      </c>
      <c r="O113" s="124"/>
      <c r="P113" s="76">
        <v>8.0000000000000004E-4</v>
      </c>
      <c r="Q113" s="75"/>
      <c r="R113" s="76">
        <v>5.9999999999999995E-4</v>
      </c>
      <c r="S113" s="75" t="s">
        <v>118</v>
      </c>
      <c r="T113" s="76">
        <v>2.0000000000000001E-4</v>
      </c>
      <c r="U113" s="75"/>
      <c r="V113" s="76">
        <v>2.8E-3</v>
      </c>
      <c r="W113" s="75"/>
      <c r="X113" s="70">
        <v>1E-3</v>
      </c>
      <c r="Y113" s="75"/>
      <c r="Z113" s="76">
        <v>1.5E-3</v>
      </c>
      <c r="AA113" s="75"/>
      <c r="AB113" s="79" t="s">
        <v>1</v>
      </c>
      <c r="AC113" s="75"/>
      <c r="AD113" s="79" t="s">
        <v>1</v>
      </c>
      <c r="AE113" s="75"/>
      <c r="AF113" s="79" t="s">
        <v>1</v>
      </c>
      <c r="AG113" s="75"/>
      <c r="AH113" s="69" t="s">
        <v>1</v>
      </c>
      <c r="AI113" s="75"/>
      <c r="AJ113" s="69" t="s">
        <v>1</v>
      </c>
      <c r="AK113" s="17"/>
      <c r="AL113" s="16"/>
    </row>
    <row r="114" spans="1:39" s="7" customFormat="1" ht="18" customHeight="1">
      <c r="A114" s="66">
        <v>110</v>
      </c>
      <c r="B114" s="67" t="s">
        <v>224</v>
      </c>
      <c r="C114" s="68"/>
      <c r="D114" s="69" t="s">
        <v>1</v>
      </c>
      <c r="E114" s="75"/>
      <c r="F114" s="70" t="s">
        <v>1</v>
      </c>
      <c r="G114" s="82"/>
      <c r="H114" s="72" t="s">
        <v>1</v>
      </c>
      <c r="I114" s="75"/>
      <c r="J114" s="70" t="s">
        <v>1</v>
      </c>
      <c r="K114" s="75" t="s">
        <v>118</v>
      </c>
      <c r="L114" s="76">
        <v>2.0000000000000001E-4</v>
      </c>
      <c r="M114" s="75" t="s">
        <v>118</v>
      </c>
      <c r="N114" s="76">
        <v>2.0000000000000001E-4</v>
      </c>
      <c r="O114" s="124"/>
      <c r="P114" s="76">
        <v>1.6000000000000001E-3</v>
      </c>
      <c r="Q114" s="75"/>
      <c r="R114" s="76">
        <v>1.4E-3</v>
      </c>
      <c r="S114" s="75" t="s">
        <v>118</v>
      </c>
      <c r="T114" s="76">
        <v>2.0000000000000001E-4</v>
      </c>
      <c r="U114" s="75"/>
      <c r="V114" s="76">
        <v>3.2000000000000002E-3</v>
      </c>
      <c r="W114" s="75"/>
      <c r="X114" s="70">
        <v>1E-3</v>
      </c>
      <c r="Y114" s="75"/>
      <c r="Z114" s="76">
        <v>2.3E-3</v>
      </c>
      <c r="AA114" s="75"/>
      <c r="AB114" s="79" t="s">
        <v>1</v>
      </c>
      <c r="AC114" s="75"/>
      <c r="AD114" s="79" t="s">
        <v>1</v>
      </c>
      <c r="AE114" s="75"/>
      <c r="AF114" s="79" t="s">
        <v>1</v>
      </c>
      <c r="AG114" s="75"/>
      <c r="AH114" s="69" t="s">
        <v>1</v>
      </c>
      <c r="AI114" s="75"/>
      <c r="AJ114" s="69" t="s">
        <v>1</v>
      </c>
      <c r="AK114" s="17"/>
      <c r="AL114" s="16"/>
    </row>
    <row r="115" spans="1:39" s="7" customFormat="1" ht="18" customHeight="1">
      <c r="A115" s="81">
        <v>111</v>
      </c>
      <c r="B115" s="67" t="s">
        <v>229</v>
      </c>
      <c r="C115" s="82"/>
      <c r="D115" s="69" t="s">
        <v>1</v>
      </c>
      <c r="E115" s="75"/>
      <c r="F115" s="70" t="s">
        <v>1</v>
      </c>
      <c r="G115" s="82"/>
      <c r="H115" s="72" t="s">
        <v>1</v>
      </c>
      <c r="I115" s="75"/>
      <c r="J115" s="70" t="s">
        <v>1</v>
      </c>
      <c r="K115" s="75"/>
      <c r="L115" s="76" t="s">
        <v>1</v>
      </c>
      <c r="M115" s="75" t="s">
        <v>118</v>
      </c>
      <c r="N115" s="76">
        <v>2.0000000000000001E-4</v>
      </c>
      <c r="O115" s="124" t="s">
        <v>118</v>
      </c>
      <c r="P115" s="76">
        <v>4.0000000000000002E-4</v>
      </c>
      <c r="Q115" s="75" t="s">
        <v>118</v>
      </c>
      <c r="R115" s="76">
        <v>2.0000000000000001E-4</v>
      </c>
      <c r="S115" s="78" t="s">
        <v>118</v>
      </c>
      <c r="T115" s="76">
        <v>2.0000000000000001E-4</v>
      </c>
      <c r="U115" s="75"/>
      <c r="V115" s="76" t="s">
        <v>1</v>
      </c>
      <c r="W115" s="75" t="s">
        <v>118</v>
      </c>
      <c r="X115" s="70">
        <v>1E-3</v>
      </c>
      <c r="Y115" s="84"/>
      <c r="Z115" s="102">
        <v>1.0999999999999999E-2</v>
      </c>
      <c r="AA115" s="75"/>
      <c r="AB115" s="79" t="s">
        <v>1</v>
      </c>
      <c r="AC115" s="75"/>
      <c r="AD115" s="79" t="s">
        <v>1</v>
      </c>
      <c r="AE115" s="75"/>
      <c r="AF115" s="79" t="s">
        <v>1</v>
      </c>
      <c r="AG115" s="75"/>
      <c r="AH115" s="69" t="s">
        <v>1</v>
      </c>
      <c r="AI115" s="75"/>
      <c r="AJ115" s="69" t="s">
        <v>1</v>
      </c>
      <c r="AK115" s="17"/>
      <c r="AL115" s="16" t="s">
        <v>104</v>
      </c>
    </row>
    <row r="116" spans="1:39" s="7" customFormat="1" ht="18" customHeight="1">
      <c r="A116" s="66">
        <v>112</v>
      </c>
      <c r="B116" s="67" t="s">
        <v>229</v>
      </c>
      <c r="C116" s="119"/>
      <c r="D116" s="69" t="s">
        <v>1</v>
      </c>
      <c r="E116" s="75"/>
      <c r="F116" s="70" t="s">
        <v>1</v>
      </c>
      <c r="G116" s="82"/>
      <c r="H116" s="72" t="s">
        <v>1</v>
      </c>
      <c r="I116" s="75"/>
      <c r="J116" s="70" t="s">
        <v>1</v>
      </c>
      <c r="K116" s="75"/>
      <c r="L116" s="76" t="s">
        <v>1</v>
      </c>
      <c r="M116" s="75"/>
      <c r="N116" s="76" t="s">
        <v>1</v>
      </c>
      <c r="O116" s="124"/>
      <c r="P116" s="76" t="s">
        <v>1</v>
      </c>
      <c r="Q116" s="75"/>
      <c r="R116" s="76" t="s">
        <v>1</v>
      </c>
      <c r="S116" s="78"/>
      <c r="T116" s="76" t="s">
        <v>1</v>
      </c>
      <c r="U116" s="75"/>
      <c r="V116" s="76" t="s">
        <v>1</v>
      </c>
      <c r="W116" s="75"/>
      <c r="X116" s="70" t="s">
        <v>1</v>
      </c>
      <c r="Y116" s="75"/>
      <c r="Z116" s="76" t="s">
        <v>1</v>
      </c>
      <c r="AA116" s="213" t="s">
        <v>137</v>
      </c>
      <c r="AB116" s="214"/>
      <c r="AC116" s="213" t="s">
        <v>137</v>
      </c>
      <c r="AD116" s="214"/>
      <c r="AE116" s="213" t="s">
        <v>137</v>
      </c>
      <c r="AF116" s="214"/>
      <c r="AG116" s="75"/>
      <c r="AH116" s="69" t="s">
        <v>1</v>
      </c>
      <c r="AI116" s="75"/>
      <c r="AJ116" s="69" t="s">
        <v>1</v>
      </c>
      <c r="AK116" s="17"/>
      <c r="AL116" s="16" t="s">
        <v>128</v>
      </c>
    </row>
    <row r="117" spans="1:39" s="7" customFormat="1" ht="18" customHeight="1">
      <c r="A117" s="66">
        <v>113</v>
      </c>
      <c r="B117" s="67" t="s">
        <v>229</v>
      </c>
      <c r="C117" s="82"/>
      <c r="D117" s="69" t="s">
        <v>1</v>
      </c>
      <c r="E117" s="75"/>
      <c r="F117" s="70" t="s">
        <v>1</v>
      </c>
      <c r="G117" s="82"/>
      <c r="H117" s="72" t="s">
        <v>1</v>
      </c>
      <c r="I117" s="75"/>
      <c r="J117" s="70" t="s">
        <v>1</v>
      </c>
      <c r="K117" s="75"/>
      <c r="L117" s="76" t="s">
        <v>1</v>
      </c>
      <c r="M117" s="75"/>
      <c r="N117" s="76" t="s">
        <v>1</v>
      </c>
      <c r="O117" s="124"/>
      <c r="P117" s="76" t="s">
        <v>1</v>
      </c>
      <c r="Q117" s="75"/>
      <c r="R117" s="76" t="s">
        <v>1</v>
      </c>
      <c r="S117" s="78"/>
      <c r="T117" s="76" t="s">
        <v>1</v>
      </c>
      <c r="U117" s="75"/>
      <c r="V117" s="76" t="s">
        <v>1</v>
      </c>
      <c r="W117" s="75"/>
      <c r="X117" s="70" t="s">
        <v>1</v>
      </c>
      <c r="Y117" s="75"/>
      <c r="Z117" s="76" t="s">
        <v>1</v>
      </c>
      <c r="AA117" s="75"/>
      <c r="AB117" s="79">
        <v>8.8000000000000007</v>
      </c>
      <c r="AC117" s="75"/>
      <c r="AD117" s="79">
        <v>8.8000000000000007</v>
      </c>
      <c r="AE117" s="75" t="s">
        <v>118</v>
      </c>
      <c r="AF117" s="70">
        <v>2E-3</v>
      </c>
      <c r="AG117" s="75"/>
      <c r="AH117" s="69" t="s">
        <v>1</v>
      </c>
      <c r="AI117" s="75"/>
      <c r="AJ117" s="69" t="s">
        <v>1</v>
      </c>
      <c r="AK117" s="17"/>
      <c r="AL117" s="16"/>
    </row>
    <row r="118" spans="1:39" s="7" customFormat="1" ht="18" customHeight="1">
      <c r="A118" s="81">
        <v>114</v>
      </c>
      <c r="B118" s="67" t="s">
        <v>231</v>
      </c>
      <c r="C118" s="82"/>
      <c r="D118" s="69" t="s">
        <v>1</v>
      </c>
      <c r="E118" s="75"/>
      <c r="F118" s="70" t="s">
        <v>1</v>
      </c>
      <c r="G118" s="82"/>
      <c r="H118" s="72" t="s">
        <v>1</v>
      </c>
      <c r="I118" s="75"/>
      <c r="J118" s="70" t="s">
        <v>1</v>
      </c>
      <c r="K118" s="75"/>
      <c r="L118" s="76" t="s">
        <v>1</v>
      </c>
      <c r="M118" s="75" t="s">
        <v>118</v>
      </c>
      <c r="N118" s="76">
        <v>2.0000000000000001E-4</v>
      </c>
      <c r="O118" s="124" t="s">
        <v>118</v>
      </c>
      <c r="P118" s="76">
        <v>4.0000000000000002E-4</v>
      </c>
      <c r="Q118" s="75" t="s">
        <v>118</v>
      </c>
      <c r="R118" s="76">
        <v>2.0000000000000001E-4</v>
      </c>
      <c r="S118" s="75" t="s">
        <v>118</v>
      </c>
      <c r="T118" s="76">
        <v>2.0000000000000001E-4</v>
      </c>
      <c r="U118" s="75" t="s">
        <v>118</v>
      </c>
      <c r="V118" s="76">
        <v>2.0000000000000001E-4</v>
      </c>
      <c r="W118" s="75" t="s">
        <v>118</v>
      </c>
      <c r="X118" s="70">
        <v>1E-3</v>
      </c>
      <c r="Y118" s="84"/>
      <c r="Z118" s="102">
        <v>0.02</v>
      </c>
      <c r="AA118" s="75"/>
      <c r="AB118" s="79" t="s">
        <v>1</v>
      </c>
      <c r="AC118" s="75"/>
      <c r="AD118" s="79" t="s">
        <v>1</v>
      </c>
      <c r="AE118" s="75"/>
      <c r="AF118" s="79" t="s">
        <v>1</v>
      </c>
      <c r="AG118" s="75"/>
      <c r="AH118" s="69" t="s">
        <v>1</v>
      </c>
      <c r="AI118" s="75"/>
      <c r="AJ118" s="69" t="s">
        <v>1</v>
      </c>
      <c r="AK118" s="17"/>
      <c r="AL118" s="16" t="s">
        <v>104</v>
      </c>
    </row>
    <row r="119" spans="1:39" s="7" customFormat="1" ht="18" customHeight="1">
      <c r="A119" s="81">
        <v>115</v>
      </c>
      <c r="B119" s="67" t="s">
        <v>231</v>
      </c>
      <c r="C119" s="82"/>
      <c r="D119" s="69" t="s">
        <v>1</v>
      </c>
      <c r="E119" s="75"/>
      <c r="F119" s="70" t="s">
        <v>1</v>
      </c>
      <c r="G119" s="82"/>
      <c r="H119" s="72" t="s">
        <v>1</v>
      </c>
      <c r="I119" s="75"/>
      <c r="J119" s="70" t="s">
        <v>1</v>
      </c>
      <c r="K119" s="75"/>
      <c r="L119" s="76" t="s">
        <v>1</v>
      </c>
      <c r="M119" s="75" t="s">
        <v>118</v>
      </c>
      <c r="N119" s="76">
        <v>2.0000000000000001E-4</v>
      </c>
      <c r="O119" s="124"/>
      <c r="P119" s="76">
        <v>5.9999999999999995E-4</v>
      </c>
      <c r="Q119" s="75"/>
      <c r="R119" s="76">
        <v>4.0000000000000002E-4</v>
      </c>
      <c r="S119" s="75" t="s">
        <v>118</v>
      </c>
      <c r="T119" s="76">
        <v>2.0000000000000001E-4</v>
      </c>
      <c r="U119" s="75"/>
      <c r="V119" s="76">
        <v>6.9999999999999999E-4</v>
      </c>
      <c r="W119" s="75" t="s">
        <v>118</v>
      </c>
      <c r="X119" s="70">
        <v>1E-3</v>
      </c>
      <c r="Y119" s="84"/>
      <c r="Z119" s="102">
        <v>1.4E-2</v>
      </c>
      <c r="AA119" s="75"/>
      <c r="AB119" s="79" t="s">
        <v>1</v>
      </c>
      <c r="AC119" s="75"/>
      <c r="AD119" s="79" t="s">
        <v>1</v>
      </c>
      <c r="AE119" s="75"/>
      <c r="AF119" s="79" t="s">
        <v>1</v>
      </c>
      <c r="AG119" s="75"/>
      <c r="AH119" s="69" t="s">
        <v>1</v>
      </c>
      <c r="AI119" s="75"/>
      <c r="AJ119" s="69" t="s">
        <v>1</v>
      </c>
      <c r="AK119" s="17"/>
      <c r="AL119" s="16" t="s">
        <v>104</v>
      </c>
    </row>
    <row r="120" spans="1:39" s="7" customFormat="1" ht="18" customHeight="1">
      <c r="A120" s="66">
        <v>116</v>
      </c>
      <c r="B120" s="67" t="s">
        <v>231</v>
      </c>
      <c r="C120" s="68"/>
      <c r="D120" s="69" t="s">
        <v>1</v>
      </c>
      <c r="E120" s="75"/>
      <c r="F120" s="70" t="s">
        <v>1</v>
      </c>
      <c r="G120" s="82"/>
      <c r="H120" s="72" t="s">
        <v>1</v>
      </c>
      <c r="I120" s="75"/>
      <c r="J120" s="70" t="s">
        <v>1</v>
      </c>
      <c r="K120" s="75"/>
      <c r="L120" s="76" t="s">
        <v>1</v>
      </c>
      <c r="M120" s="75"/>
      <c r="N120" s="76" t="s">
        <v>1</v>
      </c>
      <c r="O120" s="124"/>
      <c r="P120" s="76" t="s">
        <v>1</v>
      </c>
      <c r="Q120" s="75"/>
      <c r="R120" s="76" t="s">
        <v>1</v>
      </c>
      <c r="S120" s="78"/>
      <c r="T120" s="76" t="s">
        <v>1</v>
      </c>
      <c r="U120" s="75"/>
      <c r="V120" s="76" t="s">
        <v>1</v>
      </c>
      <c r="W120" s="75"/>
      <c r="X120" s="70" t="s">
        <v>1</v>
      </c>
      <c r="Y120" s="75"/>
      <c r="Z120" s="70" t="s">
        <v>1</v>
      </c>
      <c r="AA120" s="75"/>
      <c r="AB120" s="79">
        <v>6.5</v>
      </c>
      <c r="AC120" s="75"/>
      <c r="AD120" s="79">
        <v>6.5</v>
      </c>
      <c r="AE120" s="75" t="s">
        <v>118</v>
      </c>
      <c r="AF120" s="70">
        <v>2E-3</v>
      </c>
      <c r="AG120" s="75"/>
      <c r="AH120" s="69" t="s">
        <v>1</v>
      </c>
      <c r="AI120" s="75"/>
      <c r="AJ120" s="69" t="s">
        <v>1</v>
      </c>
      <c r="AK120" s="17"/>
      <c r="AL120" s="16"/>
    </row>
    <row r="121" spans="1:39" s="7" customFormat="1" ht="18" customHeight="1">
      <c r="A121" s="81">
        <v>117</v>
      </c>
      <c r="B121" s="67" t="s">
        <v>231</v>
      </c>
      <c r="C121" s="68"/>
      <c r="D121" s="69" t="s">
        <v>1</v>
      </c>
      <c r="E121" s="75"/>
      <c r="F121" s="70" t="s">
        <v>1</v>
      </c>
      <c r="G121" s="82"/>
      <c r="H121" s="72" t="s">
        <v>1</v>
      </c>
      <c r="I121" s="75"/>
      <c r="J121" s="70" t="s">
        <v>1</v>
      </c>
      <c r="K121" s="75"/>
      <c r="L121" s="76" t="s">
        <v>1</v>
      </c>
      <c r="M121" s="75" t="s">
        <v>118</v>
      </c>
      <c r="N121" s="76">
        <v>2.0000000000000001E-4</v>
      </c>
      <c r="O121" s="124"/>
      <c r="P121" s="76">
        <v>8.0000000000000004E-4</v>
      </c>
      <c r="Q121" s="75"/>
      <c r="R121" s="76">
        <v>5.9999999999999995E-4</v>
      </c>
      <c r="S121" s="75" t="s">
        <v>118</v>
      </c>
      <c r="T121" s="76">
        <v>2.0000000000000001E-4</v>
      </c>
      <c r="U121" s="75"/>
      <c r="V121" s="76">
        <v>8.0000000000000004E-4</v>
      </c>
      <c r="W121" s="75"/>
      <c r="X121" s="70">
        <v>1E-3</v>
      </c>
      <c r="Y121" s="84"/>
      <c r="Z121" s="102">
        <v>1.2999999999999999E-2</v>
      </c>
      <c r="AA121" s="75"/>
      <c r="AB121" s="79" t="s">
        <v>1</v>
      </c>
      <c r="AC121" s="75"/>
      <c r="AD121" s="79" t="s">
        <v>1</v>
      </c>
      <c r="AE121" s="75"/>
      <c r="AF121" s="79" t="s">
        <v>1</v>
      </c>
      <c r="AG121" s="75"/>
      <c r="AH121" s="69" t="s">
        <v>1</v>
      </c>
      <c r="AI121" s="75"/>
      <c r="AJ121" s="69" t="s">
        <v>1</v>
      </c>
      <c r="AK121" s="17"/>
      <c r="AL121" s="16" t="s">
        <v>104</v>
      </c>
    </row>
    <row r="122" spans="1:39" s="7" customFormat="1" ht="18" customHeight="1">
      <c r="A122" s="66">
        <v>118</v>
      </c>
      <c r="B122" s="67" t="s">
        <v>233</v>
      </c>
      <c r="C122" s="68"/>
      <c r="D122" s="69" t="s">
        <v>1</v>
      </c>
      <c r="E122" s="75"/>
      <c r="F122" s="70" t="s">
        <v>1</v>
      </c>
      <c r="G122" s="82"/>
      <c r="H122" s="72" t="s">
        <v>1</v>
      </c>
      <c r="I122" s="75"/>
      <c r="J122" s="70" t="s">
        <v>1</v>
      </c>
      <c r="K122" s="75"/>
      <c r="L122" s="76" t="s">
        <v>1</v>
      </c>
      <c r="M122" s="75" t="s">
        <v>118</v>
      </c>
      <c r="N122" s="76">
        <v>2.0000000000000001E-4</v>
      </c>
      <c r="O122" s="124" t="s">
        <v>118</v>
      </c>
      <c r="P122" s="76">
        <v>4.0000000000000002E-4</v>
      </c>
      <c r="Q122" s="75" t="s">
        <v>118</v>
      </c>
      <c r="R122" s="76">
        <v>2.0000000000000001E-4</v>
      </c>
      <c r="S122" s="78" t="s">
        <v>118</v>
      </c>
      <c r="T122" s="76">
        <v>2.0000000000000001E-4</v>
      </c>
      <c r="U122" s="75"/>
      <c r="V122" s="76" t="s">
        <v>1</v>
      </c>
      <c r="W122" s="75"/>
      <c r="X122" s="70">
        <v>1E-3</v>
      </c>
      <c r="Y122" s="75"/>
      <c r="Z122" s="76">
        <v>5.1999999999999998E-3</v>
      </c>
      <c r="AA122" s="75"/>
      <c r="AB122" s="79" t="s">
        <v>1</v>
      </c>
      <c r="AC122" s="75"/>
      <c r="AD122" s="79" t="s">
        <v>1</v>
      </c>
      <c r="AE122" s="75"/>
      <c r="AF122" s="79" t="s">
        <v>1</v>
      </c>
      <c r="AG122" s="75"/>
      <c r="AH122" s="69" t="s">
        <v>1</v>
      </c>
      <c r="AI122" s="75"/>
      <c r="AJ122" s="69" t="s">
        <v>1</v>
      </c>
      <c r="AK122" s="17"/>
      <c r="AL122" s="16"/>
    </row>
    <row r="123" spans="1:39" s="7" customFormat="1" ht="18" customHeight="1">
      <c r="A123" s="34">
        <v>119</v>
      </c>
      <c r="B123" s="67" t="s">
        <v>233</v>
      </c>
      <c r="C123" s="82"/>
      <c r="D123" s="69" t="s">
        <v>1</v>
      </c>
      <c r="E123" s="75"/>
      <c r="F123" s="70" t="s">
        <v>1</v>
      </c>
      <c r="G123" s="82"/>
      <c r="H123" s="72" t="s">
        <v>1</v>
      </c>
      <c r="I123" s="75"/>
      <c r="J123" s="70" t="s">
        <v>1</v>
      </c>
      <c r="K123" s="75"/>
      <c r="L123" s="76" t="s">
        <v>1</v>
      </c>
      <c r="M123" s="75"/>
      <c r="N123" s="76" t="s">
        <v>1</v>
      </c>
      <c r="O123" s="124"/>
      <c r="P123" s="76" t="s">
        <v>1</v>
      </c>
      <c r="Q123" s="75"/>
      <c r="R123" s="76" t="s">
        <v>1</v>
      </c>
      <c r="S123" s="78"/>
      <c r="T123" s="76" t="s">
        <v>1</v>
      </c>
      <c r="U123" s="75"/>
      <c r="V123" s="76" t="s">
        <v>1</v>
      </c>
      <c r="W123" s="75"/>
      <c r="X123" s="70" t="s">
        <v>1</v>
      </c>
      <c r="Y123" s="75"/>
      <c r="Z123" s="76" t="s">
        <v>1</v>
      </c>
      <c r="AA123" s="75"/>
      <c r="AB123" s="103">
        <v>10</v>
      </c>
      <c r="AC123" s="75"/>
      <c r="AD123" s="103">
        <v>10</v>
      </c>
      <c r="AE123" s="75" t="s">
        <v>118</v>
      </c>
      <c r="AF123" s="70">
        <v>2E-3</v>
      </c>
      <c r="AG123" s="75"/>
      <c r="AH123" s="69" t="s">
        <v>1</v>
      </c>
      <c r="AI123" s="75"/>
      <c r="AJ123" s="69" t="s">
        <v>1</v>
      </c>
      <c r="AK123" s="17"/>
      <c r="AL123" s="16"/>
    </row>
    <row r="124" spans="1:39" ht="17.399999999999999" customHeight="1">
      <c r="C124" s="135"/>
      <c r="D124" s="135"/>
      <c r="E124" s="135"/>
      <c r="F124" s="136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73"/>
      <c r="T124" s="173"/>
      <c r="U124" s="135"/>
      <c r="V124" s="135"/>
      <c r="W124" s="135"/>
      <c r="X124" s="135"/>
      <c r="Y124" s="135"/>
      <c r="Z124" s="137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</row>
    <row r="125" spans="1:39" ht="17.399999999999999" customHeight="1">
      <c r="A125" s="209" t="s">
        <v>25</v>
      </c>
      <c r="B125" s="210"/>
      <c r="C125" s="218">
        <f>COUNT(D5:D123)</f>
        <v>1</v>
      </c>
      <c r="D125" s="219"/>
      <c r="E125" s="229">
        <f>COUNT(F5:F123)</f>
        <v>8</v>
      </c>
      <c r="F125" s="229"/>
      <c r="G125" s="229">
        <f>COUNT(H5:H123)</f>
        <v>1</v>
      </c>
      <c r="H125" s="229"/>
      <c r="I125" s="229">
        <f>COUNT(J5:J123)</f>
        <v>5</v>
      </c>
      <c r="J125" s="229"/>
      <c r="K125" s="218">
        <f>COUNT(L5:L123)</f>
        <v>19</v>
      </c>
      <c r="L125" s="219"/>
      <c r="M125" s="218">
        <f>COUNT(N5:N123)</f>
        <v>64</v>
      </c>
      <c r="N125" s="219"/>
      <c r="O125" s="228">
        <f>COUNT(P5:P123)</f>
        <v>64</v>
      </c>
      <c r="P125" s="219"/>
      <c r="Q125" s="218">
        <f>COUNT(R5:R123)</f>
        <v>64</v>
      </c>
      <c r="R125" s="219"/>
      <c r="S125" s="218">
        <f>COUNT(T5:T123)</f>
        <v>64</v>
      </c>
      <c r="T125" s="219"/>
      <c r="U125" s="218">
        <f>COUNT(V5:V123)</f>
        <v>40</v>
      </c>
      <c r="V125" s="219"/>
      <c r="W125" s="218">
        <f>COUNT(X5:X123)</f>
        <v>64</v>
      </c>
      <c r="X125" s="219"/>
      <c r="Y125" s="218">
        <f>COUNT(Z5:Z123)</f>
        <v>64</v>
      </c>
      <c r="Z125" s="219"/>
      <c r="AA125" s="218">
        <f>COUNT(AB5:AB123)</f>
        <v>33</v>
      </c>
      <c r="AB125" s="219"/>
      <c r="AC125" s="218">
        <f>COUNT(AD5:AD123)</f>
        <v>32</v>
      </c>
      <c r="AD125" s="219"/>
      <c r="AE125" s="218">
        <f>COUNT(AF5:AF123)</f>
        <v>32</v>
      </c>
      <c r="AF125" s="219"/>
      <c r="AG125" s="218">
        <f>COUNT(AH5:AH123)</f>
        <v>1</v>
      </c>
      <c r="AH125" s="219"/>
      <c r="AI125" s="218">
        <f>COUNT(AJ5:AJ123)</f>
        <v>0</v>
      </c>
      <c r="AJ125" s="219"/>
      <c r="AL125" s="16">
        <f>COUNTBLANK(AL5:AL123)+AL127</f>
        <v>112</v>
      </c>
      <c r="AM125" s="143" t="s">
        <v>130</v>
      </c>
    </row>
    <row r="126" spans="1:39" ht="17.399999999999999" customHeight="1">
      <c r="A126" s="209" t="s">
        <v>26</v>
      </c>
      <c r="B126" s="210"/>
      <c r="C126" s="138" t="str">
        <f>IF(COUNTIF(C5:C123,"=&lt;")=C125,"&lt;","")</f>
        <v>&lt;</v>
      </c>
      <c r="D126" s="69">
        <f>MAX(D5:D123)</f>
        <v>0.01</v>
      </c>
      <c r="E126" s="138" t="str">
        <f>IF(COUNTIF(E5:E123,"=&lt;")=E125,"&lt;","")</f>
        <v/>
      </c>
      <c r="F126" s="70">
        <f>MAX(F5:F123)</f>
        <v>1.2E-2</v>
      </c>
      <c r="G126" s="138" t="str">
        <f>IF(COUNTIF(G5:G123,"=&lt;")=G125,"&lt;","")</f>
        <v/>
      </c>
      <c r="H126" s="69">
        <f>MAX(H5:H123)</f>
        <v>0.08</v>
      </c>
      <c r="I126" s="138" t="str">
        <f>IF(COUNTIF(I5:I123,"=&lt;")=I125,"&lt;","")</f>
        <v/>
      </c>
      <c r="J126" s="69">
        <f>MAX(J5:J123)</f>
        <v>6.5000000000000002E-2</v>
      </c>
      <c r="K126" s="138" t="str">
        <f>IF(COUNTIF(K5:K123,"=&lt;")=K125,"&lt;","")</f>
        <v/>
      </c>
      <c r="L126" s="69">
        <f>MAX(L5:L123)</f>
        <v>8.0999999999999996E-3</v>
      </c>
      <c r="M126" s="138" t="str">
        <f>IF(COUNTIF(M5:M123,"=&lt;")=M125,"&lt;","")</f>
        <v/>
      </c>
      <c r="N126" s="69">
        <f>MAX(N5:N123)</f>
        <v>1.4999999999999999E-2</v>
      </c>
      <c r="O126" s="139" t="str">
        <f>IF(COUNTIF(O5:O123,"=&lt;")=O125,"&lt;","")</f>
        <v/>
      </c>
      <c r="P126" s="140">
        <f>MAX(P5:P123)</f>
        <v>0.44</v>
      </c>
      <c r="Q126" s="138" t="str">
        <f>IF(COUNTIF(Q5:Q123,"=&lt;")=Q125,"&lt;","")</f>
        <v/>
      </c>
      <c r="R126" s="69">
        <f>MAX(R5:R123)</f>
        <v>0.44</v>
      </c>
      <c r="S126" s="138" t="str">
        <f>IF(COUNTIF(S5:S123,"=&lt;")=S125,"&lt;","")</f>
        <v/>
      </c>
      <c r="T126" s="69">
        <f>MAX(T5:T123)</f>
        <v>2E-3</v>
      </c>
      <c r="U126" s="138" t="str">
        <f>IF(COUNTIF(U5:U123,"=&lt;")=U125,"&lt;","")</f>
        <v/>
      </c>
      <c r="V126" s="141">
        <f>MAX(V5:V123)</f>
        <v>9.7000000000000003E-3</v>
      </c>
      <c r="W126" s="138" t="str">
        <f>IF(COUNTIF(W5:W123,"=&lt;")=W125,"&lt;","")</f>
        <v/>
      </c>
      <c r="X126" s="69">
        <f>MAX(X5:X123)</f>
        <v>0.49</v>
      </c>
      <c r="Y126" s="138" t="str">
        <f>IF(COUNTIF(Y5:Y123,"=&lt;")=Y125,"&lt;","")</f>
        <v/>
      </c>
      <c r="Z126" s="72">
        <f>MAX(Z5:Z123)</f>
        <v>0.25</v>
      </c>
      <c r="AA126" s="138" t="str">
        <f>IF(COUNTIF(AA5:AA123,"=&lt;")=AA125,"&lt;","")</f>
        <v/>
      </c>
      <c r="AB126" s="103">
        <f>MAX(AB5:AB123)</f>
        <v>65</v>
      </c>
      <c r="AC126" s="138" t="str">
        <f>IF(COUNTIF(AC5:AC123,"=&lt;")=AC125,"&lt;","")</f>
        <v/>
      </c>
      <c r="AD126" s="103">
        <f>MAX(AD5:AD123)</f>
        <v>65</v>
      </c>
      <c r="AE126" s="138" t="str">
        <f>IF(COUNTIF(AE5:AE123,"=&lt;")=AE125,"&lt;","")</f>
        <v/>
      </c>
      <c r="AF126" s="72">
        <f>MAX(AF5:AF123)</f>
        <v>0.1</v>
      </c>
      <c r="AG126" s="138" t="str">
        <f>IF(COUNTIF(AG5:AG123,"=&lt;")=AG125,"&lt;","")</f>
        <v/>
      </c>
      <c r="AH126" s="142">
        <f>MAX(AH5:AH123)</f>
        <v>0.9</v>
      </c>
      <c r="AI126" s="226" t="s">
        <v>122</v>
      </c>
      <c r="AJ126" s="227"/>
      <c r="AL126" s="16">
        <f>COUNTIF(AL5:AL123,"=欠測")</f>
        <v>7</v>
      </c>
      <c r="AM126" s="143" t="s">
        <v>129</v>
      </c>
    </row>
    <row r="127" spans="1:39" ht="17.399999999999999" customHeight="1">
      <c r="A127" s="209" t="s">
        <v>24</v>
      </c>
      <c r="B127" s="210"/>
      <c r="C127" s="217">
        <f>COUNTIF(D5:D123,"&gt;＝0.1")</f>
        <v>0</v>
      </c>
      <c r="D127" s="216"/>
      <c r="E127" s="217">
        <f>COUNTIF(F5:F123,"&gt;0.01")</f>
        <v>1</v>
      </c>
      <c r="F127" s="216"/>
      <c r="G127" s="217">
        <f>COUNTIF(H5:H123,"&gt;0.05")</f>
        <v>1</v>
      </c>
      <c r="H127" s="216"/>
      <c r="I127" s="217">
        <f>COUNTIF(J5:J123,"&gt;0.01")</f>
        <v>5</v>
      </c>
      <c r="J127" s="216"/>
      <c r="K127" s="217">
        <f>COUNTIF(L5:L123,"&gt;0.002")</f>
        <v>1</v>
      </c>
      <c r="L127" s="216"/>
      <c r="M127" s="217">
        <f>COUNTIF(N5:N123,"&gt;0.1")</f>
        <v>0</v>
      </c>
      <c r="N127" s="216"/>
      <c r="O127" s="215">
        <f>COUNTIF(P5:P123,"&gt;0.04")</f>
        <v>4</v>
      </c>
      <c r="P127" s="216"/>
      <c r="Q127" s="217" t="s">
        <v>123</v>
      </c>
      <c r="R127" s="216"/>
      <c r="S127" s="217" t="s">
        <v>123</v>
      </c>
      <c r="T127" s="216"/>
      <c r="U127" s="217">
        <f>COUNTIF(V5:V123,"&gt;１")</f>
        <v>0</v>
      </c>
      <c r="V127" s="216"/>
      <c r="W127" s="217">
        <f>COUNTIF(X5:X123,"&gt;0.03")</f>
        <v>6</v>
      </c>
      <c r="X127" s="216"/>
      <c r="Y127" s="217">
        <f>COUNTIF(Z5:Z123,"&gt;0.01")</f>
        <v>27</v>
      </c>
      <c r="Z127" s="216"/>
      <c r="AA127" s="217">
        <f>COUNTIF(AB5:AB123,"&gt;10")</f>
        <v>13</v>
      </c>
      <c r="AB127" s="216"/>
      <c r="AC127" s="217" t="s">
        <v>123</v>
      </c>
      <c r="AD127" s="216"/>
      <c r="AE127" s="217" t="s">
        <v>123</v>
      </c>
      <c r="AF127" s="216"/>
      <c r="AG127" s="217">
        <f>COUNTIF(AH5:AH123,"&gt;0.8")</f>
        <v>1</v>
      </c>
      <c r="AH127" s="216"/>
      <c r="AI127" s="217">
        <f>COUNTIF(AJ5:AJ123,"&gt;1")+COUNTIF(AJ5:AJ123,"1")</f>
        <v>0</v>
      </c>
      <c r="AJ127" s="216"/>
      <c r="AL127" s="16">
        <f>COUNTA(AL6:AL123)-AL126</f>
        <v>54</v>
      </c>
      <c r="AM127" s="143" t="s">
        <v>131</v>
      </c>
    </row>
    <row r="128" spans="1:39" ht="35.1" customHeight="1">
      <c r="A128" s="209" t="s">
        <v>16</v>
      </c>
      <c r="B128" s="210"/>
      <c r="C128" s="224" t="s">
        <v>136</v>
      </c>
      <c r="D128" s="225"/>
      <c r="E128" s="218" t="s">
        <v>41</v>
      </c>
      <c r="F128" s="219"/>
      <c r="G128" s="218" t="s">
        <v>42</v>
      </c>
      <c r="H128" s="219"/>
      <c r="I128" s="218" t="s">
        <v>41</v>
      </c>
      <c r="J128" s="219"/>
      <c r="K128" s="211" t="s">
        <v>43</v>
      </c>
      <c r="L128" s="212"/>
      <c r="M128" s="211" t="s">
        <v>124</v>
      </c>
      <c r="N128" s="212"/>
      <c r="O128" s="223" t="s">
        <v>44</v>
      </c>
      <c r="P128" s="212"/>
      <c r="Q128" s="211" t="s">
        <v>125</v>
      </c>
      <c r="R128" s="212"/>
      <c r="S128" s="211" t="s">
        <v>125</v>
      </c>
      <c r="T128" s="212"/>
      <c r="U128" s="211" t="s">
        <v>45</v>
      </c>
      <c r="V128" s="212"/>
      <c r="W128" s="211" t="s">
        <v>46</v>
      </c>
      <c r="X128" s="212"/>
      <c r="Y128" s="211" t="s">
        <v>41</v>
      </c>
      <c r="Z128" s="212"/>
      <c r="AA128" s="211" t="s">
        <v>47</v>
      </c>
      <c r="AB128" s="212"/>
      <c r="AC128" s="211" t="s">
        <v>125</v>
      </c>
      <c r="AD128" s="212"/>
      <c r="AE128" s="211" t="s">
        <v>125</v>
      </c>
      <c r="AF128" s="212"/>
      <c r="AG128" s="218" t="s">
        <v>48</v>
      </c>
      <c r="AH128" s="219"/>
      <c r="AI128" s="218" t="s">
        <v>45</v>
      </c>
      <c r="AJ128" s="219"/>
    </row>
    <row r="129" spans="1:1" ht="17.399999999999999" customHeight="1">
      <c r="A129" s="148" t="s">
        <v>132</v>
      </c>
    </row>
    <row r="130" spans="1:1" ht="17.399999999999999" customHeight="1">
      <c r="A130" s="148" t="s">
        <v>135</v>
      </c>
    </row>
    <row r="131" spans="1:1" ht="17.399999999999999" customHeight="1">
      <c r="A131" s="153" t="s">
        <v>255</v>
      </c>
    </row>
    <row r="132" spans="1:1" ht="18.75" customHeight="1">
      <c r="A132" s="174" t="s">
        <v>256</v>
      </c>
    </row>
    <row r="133" spans="1:1" ht="18.75" customHeight="1">
      <c r="A133" s="10"/>
    </row>
    <row r="134" spans="1:1" ht="18.75" customHeight="1">
      <c r="A134" s="10"/>
    </row>
  </sheetData>
  <mergeCells count="112">
    <mergeCell ref="B3:B4"/>
    <mergeCell ref="A3:A4"/>
    <mergeCell ref="S4:T4"/>
    <mergeCell ref="Q4:R4"/>
    <mergeCell ref="K3:L4"/>
    <mergeCell ref="M3:N4"/>
    <mergeCell ref="C3:D4"/>
    <mergeCell ref="E3:F4"/>
    <mergeCell ref="G3:H4"/>
    <mergeCell ref="I3:J4"/>
    <mergeCell ref="AG3:AH4"/>
    <mergeCell ref="AI3:AJ4"/>
    <mergeCell ref="AC4:AD4"/>
    <mergeCell ref="U3:V4"/>
    <mergeCell ref="O19:P19"/>
    <mergeCell ref="AI7:AJ7"/>
    <mergeCell ref="AC19:AD19"/>
    <mergeCell ref="AE19:AF19"/>
    <mergeCell ref="AA19:AB19"/>
    <mergeCell ref="W19:X19"/>
    <mergeCell ref="Y19:Z19"/>
    <mergeCell ref="W93:X93"/>
    <mergeCell ref="Y93:Z93"/>
    <mergeCell ref="AE4:AF4"/>
    <mergeCell ref="Y3:Z4"/>
    <mergeCell ref="AA3:AF3"/>
    <mergeCell ref="W3:X4"/>
    <mergeCell ref="U19:V19"/>
    <mergeCell ref="M93:N93"/>
    <mergeCell ref="Q93:R93"/>
    <mergeCell ref="S93:T93"/>
    <mergeCell ref="O93:P93"/>
    <mergeCell ref="C125:D125"/>
    <mergeCell ref="E125:F125"/>
    <mergeCell ref="G125:H125"/>
    <mergeCell ref="I125:J125"/>
    <mergeCell ref="K125:L125"/>
    <mergeCell ref="C127:D127"/>
    <mergeCell ref="M19:N19"/>
    <mergeCell ref="Q19:R19"/>
    <mergeCell ref="S19:T19"/>
    <mergeCell ref="AI125:AJ125"/>
    <mergeCell ref="AC125:AD125"/>
    <mergeCell ref="AE125:AF125"/>
    <mergeCell ref="AC127:AD127"/>
    <mergeCell ref="AE127:AF127"/>
    <mergeCell ref="AI126:AJ126"/>
    <mergeCell ref="AG125:AH125"/>
    <mergeCell ref="G46:H46"/>
    <mergeCell ref="A127:B127"/>
    <mergeCell ref="A125:B125"/>
    <mergeCell ref="A126:B126"/>
    <mergeCell ref="E127:F127"/>
    <mergeCell ref="C46:D46"/>
    <mergeCell ref="O125:P125"/>
    <mergeCell ref="Y125:Z125"/>
    <mergeCell ref="AA125:AB125"/>
    <mergeCell ref="AE108:AF108"/>
    <mergeCell ref="AA108:AB108"/>
    <mergeCell ref="AE116:AF116"/>
    <mergeCell ref="AA116:AB116"/>
    <mergeCell ref="Q125:R125"/>
    <mergeCell ref="S125:T125"/>
    <mergeCell ref="U125:V125"/>
    <mergeCell ref="W125:X125"/>
    <mergeCell ref="C128:D128"/>
    <mergeCell ref="E128:F128"/>
    <mergeCell ref="G128:H128"/>
    <mergeCell ref="I128:J128"/>
    <mergeCell ref="K128:L128"/>
    <mergeCell ref="U128:V128"/>
    <mergeCell ref="M128:N128"/>
    <mergeCell ref="M127:N127"/>
    <mergeCell ref="AI127:AJ127"/>
    <mergeCell ref="Q127:R127"/>
    <mergeCell ref="S127:T127"/>
    <mergeCell ref="W127:X127"/>
    <mergeCell ref="Y127:Z127"/>
    <mergeCell ref="AA127:AB127"/>
    <mergeCell ref="AE128:AF128"/>
    <mergeCell ref="AC128:AD128"/>
    <mergeCell ref="Y128:Z128"/>
    <mergeCell ref="AA128:AB128"/>
    <mergeCell ref="AG127:AH127"/>
    <mergeCell ref="AG128:AH128"/>
    <mergeCell ref="G127:H127"/>
    <mergeCell ref="I127:J127"/>
    <mergeCell ref="K127:L127"/>
    <mergeCell ref="AL3:AL4"/>
    <mergeCell ref="A128:B128"/>
    <mergeCell ref="Q128:R128"/>
    <mergeCell ref="S128:T128"/>
    <mergeCell ref="AC116:AD116"/>
    <mergeCell ref="O127:P127"/>
    <mergeCell ref="U127:V127"/>
    <mergeCell ref="M125:N125"/>
    <mergeCell ref="O3:T3"/>
    <mergeCell ref="AA46:AB46"/>
    <mergeCell ref="AC46:AD46"/>
    <mergeCell ref="AE46:AF46"/>
    <mergeCell ref="E50:F50"/>
    <mergeCell ref="Q50:R50"/>
    <mergeCell ref="W50:X50"/>
    <mergeCell ref="Y50:Z50"/>
    <mergeCell ref="M50:N50"/>
    <mergeCell ref="S50:T50"/>
    <mergeCell ref="O50:P50"/>
    <mergeCell ref="AC108:AD108"/>
    <mergeCell ref="U93:V93"/>
    <mergeCell ref="AI128:AJ128"/>
    <mergeCell ref="O128:P128"/>
    <mergeCell ref="W128:X128"/>
  </mergeCells>
  <phoneticPr fontId="27"/>
  <conditionalFormatting sqref="AG129:AJ233 J129:J233 F129:F131">
    <cfRule type="cellIs" dxfId="4" priority="1" stopIfTrue="1" operator="greaterThan">
      <formula>0.01</formula>
    </cfRule>
  </conditionalFormatting>
  <conditionalFormatting sqref="V129:V131">
    <cfRule type="cellIs" dxfId="3" priority="2" stopIfTrue="1" operator="greaterThanOrEqual">
      <formula>1</formula>
    </cfRule>
  </conditionalFormatting>
  <conditionalFormatting sqref="F132:F65536 I129:I65536">
    <cfRule type="cellIs" dxfId="2" priority="3" stopIfTrue="1" operator="greaterThanOrEqual">
      <formula>0.01</formula>
    </cfRule>
  </conditionalFormatting>
  <conditionalFormatting sqref="H129:H1876">
    <cfRule type="cellIs" dxfId="1" priority="4" stopIfTrue="1" operator="greaterThan">
      <formula>0.05</formula>
    </cfRule>
  </conditionalFormatting>
  <conditionalFormatting sqref="V1">
    <cfRule type="cellIs" dxfId="0" priority="5" stopIfTrue="1" operator="greaterThanOrEqual">
      <formula>0.04</formula>
    </cfRule>
  </conditionalFormatting>
  <printOptions horizontalCentered="1"/>
  <pageMargins left="0.31496062992125984" right="0.27559055118110237" top="0.70866141732283472" bottom="0.70866141732283472" header="0.35433070866141736" footer="0.43307086614173229"/>
  <pageSetup paperSize="9" scale="81" fitToHeight="0" orientation="landscape" r:id="rId1"/>
  <headerFooter alignWithMargins="0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H22概況調査</vt:lpstr>
      <vt:lpstr>H22汚染井戸周辺地区調査</vt:lpstr>
      <vt:lpstr>H22継続監視調査</vt:lpstr>
      <vt:lpstr>H22概況調査!Print_Area</vt:lpstr>
      <vt:lpstr>H22継続監視調査!Print_Area</vt:lpstr>
      <vt:lpstr>H22概況調査!Print_Titles</vt:lpstr>
      <vt:lpstr>H22継続監視調査!Print_Titles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2022-06-13T01:56:46Z</cp:lastPrinted>
  <dcterms:created xsi:type="dcterms:W3CDTF">2008-12-15T09:15:22Z</dcterms:created>
  <dcterms:modified xsi:type="dcterms:W3CDTF">2022-06-23T01:50:04Z</dcterms:modified>
</cp:coreProperties>
</file>