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CJuDrvCtBeVqxcoxAM3UeXlM0YrBh5TLPy2SWKnwOGEAzDCgWftMBxKDCIte7+lPteJGuDnmAAetAe1OtzDrFw==" workbookSaltValue="ie/NwuohfWezQ8Z4Xe6G1g==" workbookSpinCount="100000" lockStructure="1"/>
  <bookViews>
    <workbookView xWindow="0" yWindow="0" windowWidth="19200" windowHeight="7070"/>
  </bookViews>
  <sheets>
    <sheet name="その１" sheetId="1" r:id="rId1"/>
    <sheet name="その２" sheetId="2" r:id="rId2"/>
    <sheet name="その３" sheetId="3" r:id="rId3"/>
    <sheet name="その４" sheetId="4" r:id="rId4"/>
    <sheet name="その５" sheetId="5" r:id="rId5"/>
    <sheet name="その６" sheetId="9" r:id="rId6"/>
    <sheet name="common" sheetId="7" state="hidden" r:id="rId7"/>
    <sheet name="ver" sheetId="8" state="hidden" r:id="rId8"/>
  </sheets>
  <definedNames>
    <definedName name="A重油">その５!$BK$55:$BK$57</definedName>
    <definedName name="B・C重油">その５!$BL$55:$BL$57</definedName>
    <definedName name="case1">その５!$BC$23:$BC$28</definedName>
    <definedName name="case2">その５!$BC$20:$BC$22</definedName>
    <definedName name="_xlnm.Print_Area" localSheetId="6">common!$A$1:$AS$43</definedName>
    <definedName name="_xlnm.Print_Area" localSheetId="0">その１!$C$3:$AQ$21</definedName>
    <definedName name="_xlnm.Print_Area" localSheetId="1">その２!$C$3:$P$37</definedName>
    <definedName name="_xlnm.Print_Area" localSheetId="2">その３!$C$3:$S$13</definedName>
    <definedName name="_xlnm.Print_Area" localSheetId="3">その４!$C$3:$H$50</definedName>
    <definedName name="_xlnm.Print_Area" localSheetId="4">その５!$C$3:$AI$51</definedName>
    <definedName name="_xlnm.Print_Area" localSheetId="5">その６!$C$3:$S$60</definedName>
    <definedName name="_xlnm.Print_Titles" localSheetId="6">common!$A:$A</definedName>
    <definedName name="_xlnm.Print_Titles" localSheetId="3">その４!$3:$5</definedName>
    <definedName name="_xlnm.Print_Titles" localSheetId="4">その５!$3:$7</definedName>
    <definedName name="ガソリン">その５!$BG$55:$BG$57</definedName>
    <definedName name="コークス炉ガス">その５!$BX$55:$BX$57</definedName>
    <definedName name="コールタール">その５!$BW$55:$BW$57</definedName>
    <definedName name="その他の燃料1">その５!$CC$55:$CC$57</definedName>
    <definedName name="その他の燃料2">その５!$CD$55:$CD$57</definedName>
    <definedName name="その他可燃性天然ガス">その５!$BR$55:$BR$57</definedName>
    <definedName name="ナフサ">その５!$BH$55:$BH$57</definedName>
    <definedName name="一般送配電事業者の電線路を介した買電_昼間">その５!$CI$55:$CI$57</definedName>
    <definedName name="一般送配電事業者の電線路を介した買電_夜間">その５!$CJ$55:$CJ$57</definedName>
    <definedName name="一般炭">その５!$BT$55:$BT$57</definedName>
    <definedName name="液化石油ガス_LPG">その５!$BO$55:$BO$59</definedName>
    <definedName name="液化天然ガス_LNG">その５!$BQ$55:$BQ$57</definedName>
    <definedName name="温水">その５!$CG$55:$CG$57</definedName>
    <definedName name="軽油">その５!$BJ$55:$BJ$57</definedName>
    <definedName name="原油">その５!$BE$55:$BE$57</definedName>
    <definedName name="原油のうちコンデンセート">その５!$BF$55:$BF$57</definedName>
    <definedName name="原料炭">その５!$BS$55:$BS$57</definedName>
    <definedName name="工事のためのエネルギー使用">その５!$BI$61:$BI$94</definedName>
    <definedName name="高炉ガス">その５!$BY$55:$BY$57</definedName>
    <definedName name="再生可能エネルギーの電気">その５!$BE$69:$BE$70</definedName>
    <definedName name="再生可能エネルギーを自家消費した電気">その５!$CN$55:$CN$57</definedName>
    <definedName name="産業用以外の蒸気">その５!$CF$55:$CF$57</definedName>
    <definedName name="産業用蒸気">その５!$CE$55:$CE$57</definedName>
    <definedName name="事業所外利用の移動体への供給">その５!$BH$61:$BH$94</definedName>
    <definedName name="自ら生成した電力の供給">その５!$CM$55:$CM$57</definedName>
    <definedName name="自ら生成した熱の供給">その５!$CL$55:$CL$57</definedName>
    <definedName name="住宅用途への供給">その５!$BJ$61:$BJ$94</definedName>
    <definedName name="石炭コークス">その５!$BV$55:$BV$57</definedName>
    <definedName name="石油アスファルト">その５!$BM$55:$BM$57</definedName>
    <definedName name="石油コークス">その５!$BN$55:$BN$57</definedName>
    <definedName name="石油系炭化水素ガス">その５!$BP$55:$BP$57</definedName>
    <definedName name="他事業所への熱や電気の供給">その５!$BK$61:$BK$66</definedName>
    <definedName name="他事業所への熱や電気の供給_">その５!$BK$61:$BK$63</definedName>
    <definedName name="他事業所への燃料等の直接供給">その５!$BL$61:$BL$94</definedName>
    <definedName name="昼夜不明またはその他からの買電">その５!$CK$55:$CK$57</definedName>
    <definedName name="転炉ガス">その５!$BZ$55:$BZ$57</definedName>
    <definedName name="電気の使用">その５!$BE$61:$BE$64</definedName>
    <definedName name="都市ガス13A">その５!$CA$55:$CA$57</definedName>
    <definedName name="都市ガス6A">その５!$CB$55:$CB$57</definedName>
    <definedName name="灯油">その５!$BI$55:$BI$57</definedName>
    <definedName name="熱の使用">その５!$BG$61:$BG$65</definedName>
    <definedName name="燃料の使用">その５!$BF$61:$BF$87</definedName>
    <definedName name="排出活動" localSheetId="3">その５!$BE$60:$BK$60</definedName>
    <definedName name="排出活動4">その５!$BD$59:$BM$59</definedName>
    <definedName name="排出活動5">その５!$BD$60:$BM$60</definedName>
    <definedName name="無">その５!$BC$30:$BC$32</definedName>
    <definedName name="無煙炭">その５!$BU$55:$BU$57</definedName>
    <definedName name="冷水">その５!$CH$55:$CH$57</definedName>
  </definedNames>
  <calcPr calcId="162913"/>
</workbook>
</file>

<file path=xl/calcChain.xml><?xml version="1.0" encoding="utf-8"?>
<calcChain xmlns="http://schemas.openxmlformats.org/spreadsheetml/2006/main">
  <c r="N7" i="9" l="1"/>
  <c r="AD55" i="5" l="1"/>
  <c r="AD56" i="5"/>
  <c r="AD57" i="5"/>
  <c r="AD58" i="5"/>
  <c r="AD59" i="5"/>
  <c r="AD60" i="5"/>
  <c r="AD61" i="5"/>
  <c r="AD62" i="5"/>
  <c r="AD63" i="5"/>
  <c r="AD64" i="5"/>
  <c r="AD65" i="5"/>
  <c r="AD66" i="5"/>
  <c r="AD67" i="5"/>
  <c r="AD68" i="5"/>
  <c r="AD69" i="5"/>
  <c r="AD70" i="5"/>
  <c r="AD71" i="5"/>
  <c r="AD72" i="5"/>
  <c r="AD73" i="5"/>
  <c r="AD74" i="5"/>
  <c r="AD75" i="5"/>
  <c r="AD76" i="5"/>
  <c r="AD77" i="5"/>
  <c r="AD78" i="5"/>
  <c r="AD79" i="5"/>
  <c r="AD80" i="5"/>
  <c r="AD81" i="5"/>
  <c r="AD82" i="5"/>
  <c r="AD83" i="5"/>
  <c r="AD84" i="5"/>
  <c r="AD85" i="5"/>
  <c r="AD86" i="5"/>
  <c r="AD87" i="5"/>
  <c r="AD88" i="5"/>
  <c r="AD89" i="5"/>
  <c r="AD90" i="5"/>
  <c r="AD91" i="5"/>
  <c r="AD92" i="5"/>
  <c r="AD93" i="5"/>
  <c r="AD94" i="5"/>
  <c r="AD95" i="5"/>
  <c r="AD96" i="5"/>
  <c r="AD97" i="5"/>
  <c r="AD98" i="5"/>
  <c r="AD99" i="5"/>
  <c r="AD100" i="5"/>
  <c r="AD101" i="5"/>
  <c r="AD102" i="5"/>
  <c r="AD103" i="5"/>
  <c r="AD104" i="5"/>
  <c r="AD105" i="5"/>
  <c r="AD106" i="5"/>
  <c r="AD107" i="5"/>
  <c r="AD108" i="5"/>
  <c r="AD109" i="5"/>
  <c r="AD110" i="5"/>
  <c r="AD111" i="5"/>
  <c r="AD112" i="5"/>
  <c r="AD113" i="5"/>
  <c r="AD114" i="5"/>
  <c r="AD115" i="5"/>
  <c r="AD116" i="5"/>
  <c r="AD117" i="5"/>
  <c r="AD118" i="5"/>
  <c r="AD119" i="5"/>
  <c r="AD120" i="5"/>
  <c r="AD121" i="5"/>
  <c r="AD122" i="5"/>
  <c r="AD123" i="5"/>
  <c r="AD124" i="5"/>
  <c r="AD125" i="5"/>
  <c r="AD126" i="5"/>
  <c r="AD127" i="5"/>
  <c r="AD128" i="5"/>
  <c r="AD129" i="5"/>
  <c r="AD130" i="5"/>
  <c r="AD131" i="5"/>
  <c r="AD132" i="5"/>
  <c r="AD133" i="5"/>
  <c r="AD134" i="5"/>
  <c r="AD135" i="5"/>
  <c r="AD136" i="5"/>
  <c r="AD137" i="5"/>
  <c r="AD138" i="5"/>
  <c r="AD139" i="5"/>
  <c r="AD140" i="5"/>
  <c r="AD141" i="5"/>
  <c r="AD142" i="5"/>
  <c r="AD143" i="5"/>
  <c r="AD144" i="5"/>
  <c r="AD145" i="5"/>
  <c r="AD146" i="5"/>
  <c r="AD147" i="5"/>
  <c r="AD148" i="5"/>
  <c r="AD149" i="5"/>
  <c r="AD150" i="5"/>
  <c r="AD151" i="5"/>
  <c r="AD152" i="5"/>
  <c r="AD153" i="5"/>
  <c r="AD154" i="5"/>
  <c r="AD155" i="5"/>
  <c r="AD156" i="5"/>
  <c r="AD157" i="5"/>
  <c r="AD158" i="5"/>
  <c r="AD159" i="5"/>
  <c r="AD160" i="5"/>
  <c r="AD161" i="5"/>
  <c r="AD162" i="5"/>
  <c r="AD163" i="5"/>
  <c r="AD164" i="5"/>
  <c r="AD165" i="5"/>
  <c r="AD166" i="5"/>
  <c r="AD167" i="5"/>
  <c r="AD168" i="5"/>
  <c r="AD169" i="5"/>
  <c r="AD170" i="5"/>
  <c r="AD171" i="5"/>
  <c r="AD172" i="5"/>
  <c r="AD173" i="5"/>
  <c r="AD174" i="5"/>
  <c r="AD175" i="5"/>
  <c r="AD176" i="5"/>
  <c r="AD177" i="5"/>
  <c r="AD178" i="5"/>
  <c r="AD179" i="5"/>
  <c r="AD180" i="5"/>
  <c r="AD181" i="5"/>
  <c r="AD182" i="5"/>
  <c r="AD183" i="5"/>
  <c r="AD184" i="5"/>
  <c r="AD185" i="5"/>
  <c r="AD186" i="5"/>
  <c r="AD187" i="5"/>
  <c r="AD188" i="5"/>
  <c r="AD189" i="5"/>
  <c r="AD190" i="5"/>
  <c r="AD191" i="5"/>
  <c r="AD192" i="5"/>
  <c r="AD193" i="5"/>
  <c r="AD194" i="5"/>
  <c r="AD195" i="5"/>
  <c r="AD196" i="5"/>
  <c r="AD197" i="5"/>
  <c r="AD198" i="5"/>
  <c r="AD199" i="5"/>
  <c r="AD200" i="5"/>
  <c r="AD201" i="5"/>
  <c r="AD202" i="5"/>
  <c r="AD203" i="5"/>
  <c r="AD204" i="5"/>
  <c r="AD205" i="5"/>
  <c r="AD206" i="5"/>
  <c r="AD207" i="5"/>
  <c r="AD208" i="5"/>
  <c r="AD209" i="5"/>
  <c r="AD210" i="5"/>
  <c r="AD211" i="5"/>
  <c r="AD212" i="5"/>
  <c r="AD213" i="5"/>
  <c r="AD214" i="5"/>
  <c r="AD215" i="5"/>
  <c r="AD216" i="5"/>
  <c r="AD217" i="5"/>
  <c r="AD218" i="5"/>
  <c r="AD219" i="5"/>
  <c r="AD220" i="5"/>
  <c r="AD221" i="5"/>
  <c r="AD222" i="5"/>
  <c r="AD223" i="5"/>
  <c r="AD224" i="5"/>
  <c r="AD225" i="5"/>
  <c r="AD226" i="5"/>
  <c r="AD227" i="5"/>
  <c r="AD228" i="5"/>
  <c r="AD229" i="5"/>
  <c r="AD230" i="5"/>
  <c r="AD231" i="5"/>
  <c r="AD232" i="5"/>
  <c r="AD233" i="5"/>
  <c r="AD234" i="5"/>
  <c r="AD235" i="5"/>
  <c r="AD236" i="5"/>
  <c r="AD237" i="5"/>
  <c r="AD238" i="5"/>
  <c r="AD239" i="5"/>
  <c r="AD240" i="5"/>
  <c r="AD241" i="5"/>
  <c r="AD242" i="5"/>
  <c r="AD243" i="5"/>
  <c r="AD244" i="5"/>
  <c r="AD245" i="5"/>
  <c r="AD246" i="5"/>
  <c r="AD247" i="5"/>
  <c r="AD248" i="5"/>
  <c r="AD249" i="5"/>
  <c r="AD250" i="5"/>
  <c r="AD251" i="5"/>
  <c r="AD252" i="5"/>
  <c r="AD253" i="5"/>
  <c r="AD254" i="5"/>
  <c r="AD255" i="5"/>
  <c r="AD256" i="5"/>
  <c r="AD257" i="5"/>
  <c r="AD258" i="5"/>
  <c r="AD259" i="5"/>
  <c r="AD260" i="5"/>
  <c r="AD261" i="5"/>
  <c r="AD262" i="5"/>
  <c r="AD263" i="5"/>
  <c r="AD264" i="5"/>
  <c r="AD265" i="5"/>
  <c r="AD266" i="5"/>
  <c r="AD267" i="5"/>
  <c r="AD268" i="5"/>
  <c r="AD269" i="5"/>
  <c r="AD270" i="5"/>
  <c r="AD271" i="5"/>
  <c r="AD272" i="5"/>
  <c r="AD273" i="5"/>
  <c r="AD274" i="5"/>
  <c r="AD275" i="5"/>
  <c r="AD276" i="5"/>
  <c r="AD277" i="5"/>
  <c r="AD278" i="5"/>
  <c r="AD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AA141" i="5"/>
  <c r="AA142" i="5"/>
  <c r="AA143" i="5"/>
  <c r="AA144" i="5"/>
  <c r="AA145" i="5"/>
  <c r="AA146" i="5"/>
  <c r="AA147" i="5"/>
  <c r="AA148" i="5"/>
  <c r="AA149" i="5"/>
  <c r="AA150" i="5"/>
  <c r="AA151" i="5"/>
  <c r="AA152" i="5"/>
  <c r="AA153" i="5"/>
  <c r="AA154" i="5"/>
  <c r="AA155" i="5"/>
  <c r="AA156" i="5"/>
  <c r="AA157" i="5"/>
  <c r="AA158" i="5"/>
  <c r="AA159" i="5"/>
  <c r="AA160" i="5"/>
  <c r="AA161" i="5"/>
  <c r="AA162" i="5"/>
  <c r="AA163" i="5"/>
  <c r="AA164" i="5"/>
  <c r="AA165" i="5"/>
  <c r="AA166" i="5"/>
  <c r="AA167" i="5"/>
  <c r="AA168" i="5"/>
  <c r="AA169" i="5"/>
  <c r="AA170" i="5"/>
  <c r="AA171" i="5"/>
  <c r="AA172" i="5"/>
  <c r="AA173" i="5"/>
  <c r="AA174" i="5"/>
  <c r="AA175" i="5"/>
  <c r="AA176" i="5"/>
  <c r="AA177" i="5"/>
  <c r="AA178" i="5"/>
  <c r="AA179" i="5"/>
  <c r="AA180" i="5"/>
  <c r="AA181" i="5"/>
  <c r="AA182" i="5"/>
  <c r="AA183" i="5"/>
  <c r="AA184" i="5"/>
  <c r="AA185" i="5"/>
  <c r="AA186" i="5"/>
  <c r="AA187" i="5"/>
  <c r="AA188" i="5"/>
  <c r="AA189" i="5"/>
  <c r="AA190" i="5"/>
  <c r="AA191" i="5"/>
  <c r="AA192" i="5"/>
  <c r="AA193" i="5"/>
  <c r="AA194" i="5"/>
  <c r="AA195" i="5"/>
  <c r="AA196" i="5"/>
  <c r="AA197" i="5"/>
  <c r="AA198" i="5"/>
  <c r="AA199" i="5"/>
  <c r="AA200" i="5"/>
  <c r="AA201" i="5"/>
  <c r="AA202" i="5"/>
  <c r="AA203" i="5"/>
  <c r="AA204" i="5"/>
  <c r="AA205" i="5"/>
  <c r="AA206" i="5"/>
  <c r="AA207" i="5"/>
  <c r="AA208" i="5"/>
  <c r="AA209" i="5"/>
  <c r="AA210" i="5"/>
  <c r="AA211" i="5"/>
  <c r="AA212" i="5"/>
  <c r="AA213" i="5"/>
  <c r="AA214" i="5"/>
  <c r="AA215" i="5"/>
  <c r="AA216" i="5"/>
  <c r="AA217" i="5"/>
  <c r="AA218" i="5"/>
  <c r="AA219" i="5"/>
  <c r="AA220" i="5"/>
  <c r="AA221" i="5"/>
  <c r="AA222" i="5"/>
  <c r="AA223" i="5"/>
  <c r="AA224" i="5"/>
  <c r="AA225" i="5"/>
  <c r="AA226" i="5"/>
  <c r="AA227" i="5"/>
  <c r="AA228" i="5"/>
  <c r="AA229" i="5"/>
  <c r="AA230" i="5"/>
  <c r="AA231" i="5"/>
  <c r="AA232" i="5"/>
  <c r="AA233" i="5"/>
  <c r="AA234" i="5"/>
  <c r="AA235" i="5"/>
  <c r="AA236" i="5"/>
  <c r="AA237" i="5"/>
  <c r="AA238" i="5"/>
  <c r="AA239" i="5"/>
  <c r="AA240" i="5"/>
  <c r="AA241" i="5"/>
  <c r="AA242" i="5"/>
  <c r="AA243" i="5"/>
  <c r="AA244" i="5"/>
  <c r="AA245" i="5"/>
  <c r="AA246" i="5"/>
  <c r="AA247" i="5"/>
  <c r="AA248" i="5"/>
  <c r="AA249" i="5"/>
  <c r="AA250" i="5"/>
  <c r="AA251" i="5"/>
  <c r="AA252" i="5"/>
  <c r="AA253" i="5"/>
  <c r="AA254" i="5"/>
  <c r="AA255" i="5"/>
  <c r="AA256" i="5"/>
  <c r="AA257" i="5"/>
  <c r="AA258" i="5"/>
  <c r="AA259" i="5"/>
  <c r="AA260" i="5"/>
  <c r="AA261" i="5"/>
  <c r="AA262" i="5"/>
  <c r="AA263" i="5"/>
  <c r="AA264" i="5"/>
  <c r="AA265" i="5"/>
  <c r="AA266" i="5"/>
  <c r="AA267" i="5"/>
  <c r="AA268" i="5"/>
  <c r="AA269" i="5"/>
  <c r="AA270" i="5"/>
  <c r="AA271" i="5"/>
  <c r="AA272" i="5"/>
  <c r="AA273" i="5"/>
  <c r="AA274" i="5"/>
  <c r="AA275" i="5"/>
  <c r="AA276" i="5"/>
  <c r="AA277" i="5"/>
  <c r="AA278" i="5"/>
  <c r="AA54" i="5"/>
  <c r="CO278" i="5" l="1"/>
  <c r="CO277" i="5"/>
  <c r="CO276" i="5"/>
  <c r="CO275" i="5"/>
  <c r="CO274" i="5"/>
  <c r="CO273" i="5"/>
  <c r="CO272" i="5"/>
  <c r="CO271" i="5"/>
  <c r="CO270" i="5"/>
  <c r="CO269" i="5"/>
  <c r="CO268" i="5"/>
  <c r="CO267" i="5"/>
  <c r="CO266" i="5"/>
  <c r="CO265" i="5"/>
  <c r="CO264" i="5"/>
  <c r="CO263" i="5"/>
  <c r="CO262" i="5"/>
  <c r="CO261" i="5"/>
  <c r="CO260" i="5"/>
  <c r="CO259" i="5"/>
  <c r="CO258" i="5"/>
  <c r="CO257" i="5"/>
  <c r="CO256" i="5"/>
  <c r="CO255" i="5"/>
  <c r="CO254" i="5"/>
  <c r="CO253" i="5"/>
  <c r="CO252" i="5"/>
  <c r="CO251" i="5"/>
  <c r="CO250" i="5"/>
  <c r="CO249" i="5"/>
  <c r="CO248" i="5"/>
  <c r="CO247" i="5"/>
  <c r="CO246" i="5"/>
  <c r="CO245" i="5"/>
  <c r="CO244" i="5"/>
  <c r="CO243" i="5"/>
  <c r="CO242" i="5"/>
  <c r="CO241" i="5"/>
  <c r="CO240" i="5"/>
  <c r="CO239" i="5"/>
  <c r="CO238" i="5"/>
  <c r="CO237" i="5"/>
  <c r="CO236" i="5"/>
  <c r="CO235" i="5"/>
  <c r="CO234" i="5"/>
  <c r="CO233" i="5"/>
  <c r="CO232" i="5"/>
  <c r="CO231" i="5"/>
  <c r="CO230" i="5"/>
  <c r="CO229" i="5"/>
  <c r="CO228" i="5"/>
  <c r="CO227" i="5"/>
  <c r="CO226" i="5"/>
  <c r="CO225" i="5"/>
  <c r="CO224" i="5"/>
  <c r="CO223" i="5"/>
  <c r="CO222" i="5"/>
  <c r="CO221" i="5"/>
  <c r="CO220" i="5"/>
  <c r="CO219" i="5"/>
  <c r="CO218" i="5"/>
  <c r="CO217" i="5"/>
  <c r="CO216" i="5"/>
  <c r="CO215" i="5"/>
  <c r="CO214" i="5"/>
  <c r="CO213" i="5"/>
  <c r="CO212" i="5"/>
  <c r="CO211" i="5"/>
  <c r="CO210" i="5"/>
  <c r="CO209" i="5"/>
  <c r="CO208" i="5"/>
  <c r="CO207" i="5"/>
  <c r="CO206" i="5"/>
  <c r="CO205" i="5"/>
  <c r="CO204" i="5"/>
  <c r="CO203" i="5"/>
  <c r="CO202" i="5"/>
  <c r="CO201" i="5"/>
  <c r="CO200" i="5"/>
  <c r="CO199" i="5"/>
  <c r="CO198" i="5"/>
  <c r="CO197" i="5"/>
  <c r="CO196" i="5"/>
  <c r="CO195" i="5"/>
  <c r="CO194" i="5"/>
  <c r="CO193" i="5"/>
  <c r="CO192" i="5"/>
  <c r="CO191" i="5"/>
  <c r="CO190" i="5"/>
  <c r="CO189" i="5"/>
  <c r="CO188" i="5"/>
  <c r="CO187" i="5"/>
  <c r="CO186" i="5"/>
  <c r="CO185" i="5"/>
  <c r="CO184" i="5"/>
  <c r="CO183" i="5"/>
  <c r="CO182" i="5"/>
  <c r="CO181" i="5"/>
  <c r="CO180" i="5"/>
  <c r="CO179" i="5"/>
  <c r="CO178" i="5"/>
  <c r="CO177" i="5"/>
  <c r="CO176" i="5"/>
  <c r="CO175" i="5"/>
  <c r="CO174" i="5"/>
  <c r="CO173" i="5"/>
  <c r="CO172" i="5"/>
  <c r="CO171" i="5"/>
  <c r="CO170" i="5"/>
  <c r="CO169" i="5"/>
  <c r="CO168" i="5"/>
  <c r="CO167" i="5"/>
  <c r="CO166" i="5"/>
  <c r="CO165" i="5"/>
  <c r="CO164" i="5"/>
  <c r="CO163" i="5"/>
  <c r="CO162" i="5"/>
  <c r="CO161" i="5"/>
  <c r="CO160" i="5"/>
  <c r="CO159" i="5"/>
  <c r="CO158" i="5"/>
  <c r="CO157" i="5"/>
  <c r="CO156" i="5"/>
  <c r="CO155" i="5"/>
  <c r="CO154" i="5"/>
  <c r="CO153" i="5"/>
  <c r="CO152" i="5"/>
  <c r="CO151" i="5"/>
  <c r="CO150" i="5"/>
  <c r="CO149" i="5"/>
  <c r="CO148" i="5"/>
  <c r="CO147" i="5"/>
  <c r="CO146" i="5"/>
  <c r="CO145" i="5"/>
  <c r="CO144" i="5"/>
  <c r="CO143" i="5"/>
  <c r="CO142" i="5"/>
  <c r="CO141" i="5"/>
  <c r="CO140" i="5"/>
  <c r="CO139" i="5"/>
  <c r="CO138" i="5"/>
  <c r="CO137" i="5"/>
  <c r="CO136" i="5"/>
  <c r="CO135" i="5"/>
  <c r="CO134" i="5"/>
  <c r="CO133" i="5"/>
  <c r="CO132" i="5"/>
  <c r="CO131" i="5"/>
  <c r="CO130" i="5"/>
  <c r="CO129" i="5"/>
  <c r="CO128" i="5"/>
  <c r="CO127" i="5"/>
  <c r="CO126" i="5"/>
  <c r="CO125" i="5"/>
  <c r="CO124" i="5"/>
  <c r="CO123" i="5"/>
  <c r="CO122" i="5"/>
  <c r="CO121" i="5"/>
  <c r="CO120" i="5"/>
  <c r="CO119" i="5"/>
  <c r="CO118" i="5"/>
  <c r="CO117" i="5"/>
  <c r="CO116" i="5"/>
  <c r="CO115" i="5"/>
  <c r="CO114" i="5"/>
  <c r="CO113" i="5"/>
  <c r="CO112" i="5"/>
  <c r="CO111" i="5"/>
  <c r="CO110" i="5"/>
  <c r="CO109" i="5"/>
  <c r="CO108" i="5"/>
  <c r="CO107" i="5"/>
  <c r="CO106" i="5"/>
  <c r="CO105" i="5"/>
  <c r="CO104" i="5"/>
  <c r="CO103" i="5"/>
  <c r="CO102" i="5"/>
  <c r="CO101" i="5"/>
  <c r="CO100" i="5"/>
  <c r="CO99" i="5"/>
  <c r="CO98" i="5"/>
  <c r="CO97" i="5"/>
  <c r="CO96" i="5"/>
  <c r="CO95" i="5"/>
  <c r="CO94" i="5"/>
  <c r="CO93" i="5"/>
  <c r="CO92" i="5"/>
  <c r="CO91" i="5"/>
  <c r="CO90" i="5"/>
  <c r="CO89" i="5"/>
  <c r="CO88" i="5"/>
  <c r="CO87" i="5"/>
  <c r="CO86" i="5"/>
  <c r="CO85" i="5"/>
  <c r="CO84" i="5"/>
  <c r="CO83" i="5"/>
  <c r="CO82" i="5"/>
  <c r="CO81" i="5"/>
  <c r="CO80" i="5"/>
  <c r="CO79" i="5"/>
  <c r="CO78" i="5"/>
  <c r="CO77" i="5"/>
  <c r="CO76" i="5"/>
  <c r="CO75" i="5"/>
  <c r="CO74" i="5"/>
  <c r="CO73" i="5"/>
  <c r="CO72" i="5"/>
  <c r="CO71" i="5"/>
  <c r="CO70" i="5"/>
  <c r="CO69" i="5"/>
  <c r="CO68" i="5"/>
  <c r="CO67" i="5"/>
  <c r="CO66" i="5"/>
  <c r="CO65" i="5"/>
  <c r="CO64" i="5"/>
  <c r="CO63" i="5"/>
  <c r="CO62" i="5"/>
  <c r="CO61" i="5"/>
  <c r="CO60" i="5"/>
  <c r="CO59" i="5"/>
  <c r="CO58" i="5"/>
  <c r="CO57" i="5"/>
  <c r="CO56" i="5"/>
  <c r="CO55" i="5"/>
  <c r="CO54" i="5"/>
  <c r="CO9" i="5"/>
  <c r="CO10" i="5"/>
  <c r="CO11" i="5"/>
  <c r="CO12" i="5"/>
  <c r="CO13" i="5"/>
  <c r="CO14" i="5"/>
  <c r="CO15" i="5"/>
  <c r="CO16" i="5"/>
  <c r="CO17" i="5"/>
  <c r="CO18" i="5"/>
  <c r="CO19" i="5"/>
  <c r="CO20" i="5"/>
  <c r="CO21" i="5"/>
  <c r="CO22" i="5"/>
  <c r="CO23" i="5"/>
  <c r="CO24" i="5"/>
  <c r="CO25" i="5"/>
  <c r="CO26" i="5"/>
  <c r="CO8" i="5"/>
  <c r="CP278" i="5"/>
  <c r="CP277" i="5"/>
  <c r="CP276" i="5"/>
  <c r="CP275" i="5"/>
  <c r="CP274" i="5"/>
  <c r="CP273" i="5"/>
  <c r="CP272" i="5"/>
  <c r="CP271" i="5"/>
  <c r="CP270" i="5"/>
  <c r="CP269" i="5"/>
  <c r="CP268" i="5"/>
  <c r="CP267" i="5"/>
  <c r="CP266" i="5"/>
  <c r="CP265" i="5"/>
  <c r="CP264" i="5"/>
  <c r="CP263" i="5"/>
  <c r="CP262" i="5"/>
  <c r="CP261" i="5"/>
  <c r="CP260" i="5"/>
  <c r="CP259" i="5"/>
  <c r="CP258" i="5"/>
  <c r="CP257" i="5"/>
  <c r="CP256" i="5"/>
  <c r="CP255" i="5"/>
  <c r="CP254" i="5"/>
  <c r="CP253" i="5"/>
  <c r="CP252" i="5"/>
  <c r="CP251" i="5"/>
  <c r="CP250" i="5"/>
  <c r="CP249" i="5"/>
  <c r="CP248" i="5"/>
  <c r="CP247" i="5"/>
  <c r="CP246" i="5"/>
  <c r="CP245" i="5"/>
  <c r="CP244" i="5"/>
  <c r="CP243" i="5"/>
  <c r="CP242" i="5"/>
  <c r="CP241" i="5"/>
  <c r="CP240" i="5"/>
  <c r="CP239" i="5"/>
  <c r="CP238" i="5"/>
  <c r="CP237" i="5"/>
  <c r="CP236" i="5"/>
  <c r="CP235" i="5"/>
  <c r="CP234" i="5"/>
  <c r="CP233" i="5"/>
  <c r="CP232" i="5"/>
  <c r="CP231" i="5"/>
  <c r="CP230" i="5"/>
  <c r="CP229" i="5"/>
  <c r="CP228" i="5"/>
  <c r="CP227" i="5"/>
  <c r="CP226" i="5"/>
  <c r="CP225" i="5"/>
  <c r="CP224" i="5"/>
  <c r="CP223" i="5"/>
  <c r="CP222" i="5"/>
  <c r="CP221" i="5"/>
  <c r="CP220" i="5"/>
  <c r="CP219" i="5"/>
  <c r="CP218" i="5"/>
  <c r="CP217" i="5"/>
  <c r="CP216" i="5"/>
  <c r="CP215" i="5"/>
  <c r="CP214" i="5"/>
  <c r="CP213" i="5"/>
  <c r="CP212" i="5"/>
  <c r="CP211" i="5"/>
  <c r="CP210" i="5"/>
  <c r="CP209" i="5"/>
  <c r="CP208" i="5"/>
  <c r="CP207" i="5"/>
  <c r="CP206" i="5"/>
  <c r="CP205" i="5"/>
  <c r="CP204" i="5"/>
  <c r="CP203" i="5"/>
  <c r="CP202" i="5"/>
  <c r="CP201" i="5"/>
  <c r="CP200" i="5"/>
  <c r="CP199" i="5"/>
  <c r="CP198" i="5"/>
  <c r="CP197" i="5"/>
  <c r="CP196" i="5"/>
  <c r="CP195" i="5"/>
  <c r="CP194" i="5"/>
  <c r="CP193" i="5"/>
  <c r="CP192" i="5"/>
  <c r="CP191" i="5"/>
  <c r="CP190" i="5"/>
  <c r="CP189" i="5"/>
  <c r="CP188" i="5"/>
  <c r="CP187" i="5"/>
  <c r="CP186" i="5"/>
  <c r="CP185" i="5"/>
  <c r="CP184" i="5"/>
  <c r="CP183" i="5"/>
  <c r="CP182" i="5"/>
  <c r="CP181" i="5"/>
  <c r="CP180" i="5"/>
  <c r="CP179" i="5"/>
  <c r="CP178" i="5"/>
  <c r="CP177" i="5"/>
  <c r="CP176" i="5"/>
  <c r="CP175" i="5"/>
  <c r="CP174" i="5"/>
  <c r="CP173" i="5"/>
  <c r="CP172" i="5"/>
  <c r="CP171" i="5"/>
  <c r="CP170" i="5"/>
  <c r="CP169" i="5"/>
  <c r="CP168" i="5"/>
  <c r="CP167" i="5"/>
  <c r="CP166" i="5"/>
  <c r="CP165" i="5"/>
  <c r="CP164" i="5"/>
  <c r="CP163" i="5"/>
  <c r="CP162" i="5"/>
  <c r="CP161" i="5"/>
  <c r="CP160" i="5"/>
  <c r="CP159" i="5"/>
  <c r="CP158" i="5"/>
  <c r="CP157" i="5"/>
  <c r="CP156" i="5"/>
  <c r="CP155" i="5"/>
  <c r="CP154" i="5"/>
  <c r="CP153" i="5"/>
  <c r="CP152" i="5"/>
  <c r="CP151" i="5"/>
  <c r="CP150" i="5"/>
  <c r="CP149" i="5"/>
  <c r="CP148" i="5"/>
  <c r="CP147" i="5"/>
  <c r="CP146" i="5"/>
  <c r="CP145" i="5"/>
  <c r="CP144" i="5"/>
  <c r="CP143" i="5"/>
  <c r="CP142" i="5"/>
  <c r="CP141" i="5"/>
  <c r="CP140" i="5"/>
  <c r="CP139" i="5"/>
  <c r="CP138" i="5"/>
  <c r="CP137" i="5"/>
  <c r="CP136" i="5"/>
  <c r="CP135" i="5"/>
  <c r="CP134" i="5"/>
  <c r="CP133" i="5"/>
  <c r="CP132" i="5"/>
  <c r="CP131" i="5"/>
  <c r="CP130" i="5"/>
  <c r="CP129" i="5"/>
  <c r="CP128" i="5"/>
  <c r="CP127" i="5"/>
  <c r="CP126" i="5"/>
  <c r="CP125" i="5"/>
  <c r="CP124" i="5"/>
  <c r="CP123" i="5"/>
  <c r="CP122" i="5"/>
  <c r="CP121" i="5"/>
  <c r="CP120" i="5"/>
  <c r="CP119" i="5"/>
  <c r="CP118" i="5"/>
  <c r="CP117" i="5"/>
  <c r="CP116" i="5"/>
  <c r="CP115" i="5"/>
  <c r="CP114" i="5"/>
  <c r="CP113" i="5"/>
  <c r="CP112" i="5"/>
  <c r="CP111" i="5"/>
  <c r="CP110" i="5"/>
  <c r="CP109" i="5"/>
  <c r="CP108" i="5"/>
  <c r="CP107" i="5"/>
  <c r="CP106" i="5"/>
  <c r="CP105" i="5"/>
  <c r="CP104" i="5"/>
  <c r="CP103" i="5"/>
  <c r="CP102" i="5"/>
  <c r="CP101" i="5"/>
  <c r="CP100" i="5"/>
  <c r="CP99" i="5"/>
  <c r="CP98" i="5"/>
  <c r="CP97" i="5"/>
  <c r="CP96" i="5"/>
  <c r="CP95" i="5"/>
  <c r="CP94" i="5"/>
  <c r="CP93" i="5"/>
  <c r="CP92" i="5"/>
  <c r="CP91" i="5"/>
  <c r="CP90" i="5"/>
  <c r="CP89" i="5"/>
  <c r="CP88" i="5"/>
  <c r="CP87" i="5"/>
  <c r="CP86" i="5"/>
  <c r="CP85" i="5"/>
  <c r="CP84" i="5"/>
  <c r="CP83" i="5"/>
  <c r="CP82" i="5"/>
  <c r="CP81" i="5"/>
  <c r="CP80" i="5"/>
  <c r="CP79" i="5"/>
  <c r="CP78" i="5"/>
  <c r="CP77" i="5"/>
  <c r="CP76" i="5"/>
  <c r="CP75" i="5"/>
  <c r="CP74" i="5"/>
  <c r="CP73" i="5"/>
  <c r="CP72" i="5"/>
  <c r="CP71" i="5"/>
  <c r="CP70" i="5"/>
  <c r="CP69" i="5"/>
  <c r="CP68" i="5"/>
  <c r="CP67" i="5"/>
  <c r="CP66" i="5"/>
  <c r="CP65" i="5"/>
  <c r="CP64" i="5"/>
  <c r="CP63" i="5"/>
  <c r="CP62" i="5"/>
  <c r="CP61" i="5"/>
  <c r="CP60" i="5"/>
  <c r="CP59" i="5"/>
  <c r="CP58" i="5"/>
  <c r="CP57" i="5"/>
  <c r="CP56" i="5"/>
  <c r="CP55" i="5"/>
  <c r="CP54" i="5"/>
  <c r="CP11" i="5"/>
  <c r="CP12" i="5"/>
  <c r="CP13" i="5"/>
  <c r="CP14" i="5"/>
  <c r="CP15" i="5"/>
  <c r="CP16" i="5"/>
  <c r="CP17" i="5"/>
  <c r="CP18" i="5"/>
  <c r="CP19" i="5"/>
  <c r="CP20" i="5"/>
  <c r="CP21" i="5"/>
  <c r="CP22" i="5"/>
  <c r="CP23" i="5"/>
  <c r="CP24" i="5"/>
  <c r="CP25" i="5"/>
  <c r="CP26" i="5"/>
  <c r="CP9" i="5"/>
  <c r="CP10" i="5"/>
  <c r="CP8" i="5"/>
  <c r="AG55" i="5" l="1"/>
  <c r="AH55" i="5" s="1"/>
  <c r="AG56" i="5"/>
  <c r="AH56" i="5" s="1"/>
  <c r="AG57" i="5"/>
  <c r="AH57" i="5" s="1"/>
  <c r="AG58" i="5"/>
  <c r="AH58" i="5" s="1"/>
  <c r="AG59" i="5"/>
  <c r="AH59" i="5" s="1"/>
  <c r="AG60" i="5"/>
  <c r="AH60" i="5" s="1"/>
  <c r="AG61" i="5"/>
  <c r="AH61" i="5" s="1"/>
  <c r="AG62" i="5"/>
  <c r="AH62" i="5" s="1"/>
  <c r="AG63" i="5"/>
  <c r="AH63" i="5" s="1"/>
  <c r="AG64" i="5"/>
  <c r="AH64" i="5" s="1"/>
  <c r="AG65" i="5"/>
  <c r="AH65" i="5" s="1"/>
  <c r="AG66" i="5"/>
  <c r="AH66" i="5" s="1"/>
  <c r="AG67" i="5"/>
  <c r="AH67" i="5" s="1"/>
  <c r="AG68" i="5"/>
  <c r="AH68" i="5" s="1"/>
  <c r="AG69" i="5"/>
  <c r="AH69" i="5" s="1"/>
  <c r="AG70" i="5"/>
  <c r="AH70" i="5" s="1"/>
  <c r="AG71" i="5"/>
  <c r="AH71" i="5" s="1"/>
  <c r="AG72" i="5"/>
  <c r="AH72" i="5" s="1"/>
  <c r="AG73" i="5"/>
  <c r="AH73" i="5" s="1"/>
  <c r="AG75" i="5"/>
  <c r="AH75" i="5" s="1"/>
  <c r="AG76" i="5"/>
  <c r="AH76" i="5" s="1"/>
  <c r="AG77" i="5"/>
  <c r="AH77" i="5" s="1"/>
  <c r="AG78" i="5"/>
  <c r="AH78" i="5" s="1"/>
  <c r="AG79" i="5"/>
  <c r="AH79" i="5" s="1"/>
  <c r="AG80" i="5"/>
  <c r="AH80" i="5" s="1"/>
  <c r="AG81" i="5"/>
  <c r="AH81" i="5" s="1"/>
  <c r="AG82" i="5"/>
  <c r="AH82" i="5" s="1"/>
  <c r="AG83" i="5"/>
  <c r="AH83" i="5" s="1"/>
  <c r="AG84" i="5"/>
  <c r="AH84" i="5" s="1"/>
  <c r="AG85" i="5"/>
  <c r="AH85" i="5" s="1"/>
  <c r="AG86" i="5"/>
  <c r="AH86" i="5" s="1"/>
  <c r="AG87" i="5"/>
  <c r="AH87" i="5" s="1"/>
  <c r="AG88" i="5"/>
  <c r="AH88" i="5" s="1"/>
  <c r="AG89" i="5"/>
  <c r="AH89" i="5" s="1"/>
  <c r="AG90" i="5"/>
  <c r="AH90" i="5" s="1"/>
  <c r="AG91" i="5"/>
  <c r="AH91" i="5" s="1"/>
  <c r="AG92" i="5"/>
  <c r="AH92" i="5" s="1"/>
  <c r="AG93" i="5"/>
  <c r="AH93" i="5" s="1"/>
  <c r="AG94" i="5"/>
  <c r="AH94" i="5" s="1"/>
  <c r="AG95" i="5"/>
  <c r="AH95" i="5" s="1"/>
  <c r="AG96" i="5"/>
  <c r="AH96" i="5" s="1"/>
  <c r="AG97" i="5"/>
  <c r="AH97" i="5" s="1"/>
  <c r="AG98" i="5"/>
  <c r="AH98" i="5" s="1"/>
  <c r="AG99" i="5"/>
  <c r="AH99" i="5" s="1"/>
  <c r="AG100" i="5"/>
  <c r="AH100" i="5" s="1"/>
  <c r="AG101" i="5"/>
  <c r="AH101" i="5" s="1"/>
  <c r="AG102" i="5"/>
  <c r="AH102" i="5" s="1"/>
  <c r="AG103" i="5"/>
  <c r="AH103" i="5" s="1"/>
  <c r="AG104" i="5"/>
  <c r="AH104" i="5" s="1"/>
  <c r="AG105" i="5"/>
  <c r="AH105" i="5" s="1"/>
  <c r="AG106" i="5"/>
  <c r="AH106" i="5" s="1"/>
  <c r="AG107" i="5"/>
  <c r="AH107" i="5" s="1"/>
  <c r="AG108" i="5"/>
  <c r="AH108" i="5" s="1"/>
  <c r="AG109" i="5"/>
  <c r="AH109" i="5" s="1"/>
  <c r="AG110" i="5"/>
  <c r="AH110" i="5" s="1"/>
  <c r="AG111" i="5"/>
  <c r="AH111" i="5" s="1"/>
  <c r="AG112" i="5"/>
  <c r="AH112" i="5" s="1"/>
  <c r="AG113" i="5"/>
  <c r="AH113" i="5" s="1"/>
  <c r="AG114" i="5"/>
  <c r="AH114" i="5" s="1"/>
  <c r="AG115" i="5"/>
  <c r="AH115" i="5" s="1"/>
  <c r="AG116" i="5"/>
  <c r="AH116" i="5" s="1"/>
  <c r="AG117" i="5"/>
  <c r="AH117" i="5" s="1"/>
  <c r="AG118" i="5"/>
  <c r="AH118" i="5" s="1"/>
  <c r="AG119" i="5"/>
  <c r="AH119" i="5" s="1"/>
  <c r="AG120" i="5"/>
  <c r="AH120" i="5" s="1"/>
  <c r="AG121" i="5"/>
  <c r="AH121" i="5" s="1"/>
  <c r="AG122" i="5"/>
  <c r="AH122" i="5" s="1"/>
  <c r="AG123" i="5"/>
  <c r="AH123" i="5" s="1"/>
  <c r="AG124" i="5"/>
  <c r="AH124" i="5" s="1"/>
  <c r="AG125" i="5"/>
  <c r="AH125" i="5" s="1"/>
  <c r="AG126" i="5"/>
  <c r="AH126" i="5" s="1"/>
  <c r="AG127" i="5"/>
  <c r="AH127" i="5" s="1"/>
  <c r="AG128" i="5"/>
  <c r="AH128" i="5" s="1"/>
  <c r="AG129" i="5"/>
  <c r="AH129" i="5" s="1"/>
  <c r="AG130" i="5"/>
  <c r="AH130" i="5" s="1"/>
  <c r="AG131" i="5"/>
  <c r="AH131" i="5" s="1"/>
  <c r="AG132" i="5"/>
  <c r="AH132" i="5" s="1"/>
  <c r="AG133" i="5"/>
  <c r="AH133" i="5" s="1"/>
  <c r="AG134" i="5"/>
  <c r="AH134" i="5" s="1"/>
  <c r="AG135" i="5"/>
  <c r="AH135" i="5" s="1"/>
  <c r="AG136" i="5"/>
  <c r="AH136" i="5" s="1"/>
  <c r="AG137" i="5"/>
  <c r="AH137" i="5" s="1"/>
  <c r="AG138" i="5"/>
  <c r="AH138" i="5" s="1"/>
  <c r="AG139" i="5"/>
  <c r="AH139" i="5" s="1"/>
  <c r="AG140" i="5"/>
  <c r="AH140" i="5" s="1"/>
  <c r="AG141" i="5"/>
  <c r="AH141" i="5" s="1"/>
  <c r="AG142" i="5"/>
  <c r="AH142" i="5" s="1"/>
  <c r="AG143" i="5"/>
  <c r="AH143" i="5" s="1"/>
  <c r="AG144" i="5"/>
  <c r="AH144" i="5" s="1"/>
  <c r="AG145" i="5"/>
  <c r="AH145" i="5" s="1"/>
  <c r="AG146" i="5"/>
  <c r="AH146" i="5" s="1"/>
  <c r="AG147" i="5"/>
  <c r="AH147" i="5" s="1"/>
  <c r="AG148" i="5"/>
  <c r="AH148" i="5" s="1"/>
  <c r="AG149" i="5"/>
  <c r="AH149" i="5" s="1"/>
  <c r="AG150" i="5"/>
  <c r="AH150" i="5" s="1"/>
  <c r="AG151" i="5"/>
  <c r="AH151" i="5" s="1"/>
  <c r="AG152" i="5"/>
  <c r="AH152" i="5" s="1"/>
  <c r="AG153" i="5"/>
  <c r="AH153" i="5" s="1"/>
  <c r="AG154" i="5"/>
  <c r="AH154" i="5" s="1"/>
  <c r="AG155" i="5"/>
  <c r="AH155" i="5" s="1"/>
  <c r="AG156" i="5"/>
  <c r="AH156" i="5" s="1"/>
  <c r="AG157" i="5"/>
  <c r="AH157" i="5" s="1"/>
  <c r="AG158" i="5"/>
  <c r="AH158" i="5" s="1"/>
  <c r="AG159" i="5"/>
  <c r="AH159" i="5" s="1"/>
  <c r="AG160" i="5"/>
  <c r="AH160" i="5" s="1"/>
  <c r="AG161" i="5"/>
  <c r="AH161" i="5" s="1"/>
  <c r="AG162" i="5"/>
  <c r="AH162" i="5" s="1"/>
  <c r="AG163" i="5"/>
  <c r="AH163" i="5" s="1"/>
  <c r="AG164" i="5"/>
  <c r="AH164" i="5" s="1"/>
  <c r="AG165" i="5"/>
  <c r="AH165" i="5" s="1"/>
  <c r="AG166" i="5"/>
  <c r="AH166" i="5" s="1"/>
  <c r="AG167" i="5"/>
  <c r="AH167" i="5" s="1"/>
  <c r="AG168" i="5"/>
  <c r="AH168" i="5" s="1"/>
  <c r="AG169" i="5"/>
  <c r="AH169" i="5" s="1"/>
  <c r="AG170" i="5"/>
  <c r="AH170" i="5" s="1"/>
  <c r="AG171" i="5"/>
  <c r="AH171" i="5" s="1"/>
  <c r="AG172" i="5"/>
  <c r="AH172" i="5" s="1"/>
  <c r="AG173" i="5"/>
  <c r="AH173" i="5" s="1"/>
  <c r="AG174" i="5"/>
  <c r="AH174" i="5" s="1"/>
  <c r="AG175" i="5"/>
  <c r="AH175" i="5" s="1"/>
  <c r="AG176" i="5"/>
  <c r="AH176" i="5" s="1"/>
  <c r="AG177" i="5"/>
  <c r="AH177" i="5" s="1"/>
  <c r="AG178" i="5"/>
  <c r="AH178" i="5" s="1"/>
  <c r="AG179" i="5"/>
  <c r="AH179" i="5" s="1"/>
  <c r="AG180" i="5"/>
  <c r="AH180" i="5" s="1"/>
  <c r="AG181" i="5"/>
  <c r="AH181" i="5" s="1"/>
  <c r="AG182" i="5"/>
  <c r="AH182" i="5" s="1"/>
  <c r="AG183" i="5"/>
  <c r="AH183" i="5" s="1"/>
  <c r="AG184" i="5"/>
  <c r="AH184" i="5" s="1"/>
  <c r="AG185" i="5"/>
  <c r="AH185" i="5" s="1"/>
  <c r="AG186" i="5"/>
  <c r="AH186" i="5" s="1"/>
  <c r="AG187" i="5"/>
  <c r="AH187" i="5" s="1"/>
  <c r="AG188" i="5"/>
  <c r="AH188" i="5" s="1"/>
  <c r="AG189" i="5"/>
  <c r="AH189" i="5" s="1"/>
  <c r="AG190" i="5"/>
  <c r="AH190" i="5" s="1"/>
  <c r="AG191" i="5"/>
  <c r="AH191" i="5" s="1"/>
  <c r="AG192" i="5"/>
  <c r="AH192" i="5" s="1"/>
  <c r="AG193" i="5"/>
  <c r="AH193" i="5" s="1"/>
  <c r="AG194" i="5"/>
  <c r="AH194" i="5" s="1"/>
  <c r="AG195" i="5"/>
  <c r="AH195" i="5" s="1"/>
  <c r="AG196" i="5"/>
  <c r="AH196" i="5" s="1"/>
  <c r="AG197" i="5"/>
  <c r="AH197" i="5" s="1"/>
  <c r="AG198" i="5"/>
  <c r="AH198" i="5" s="1"/>
  <c r="AG199" i="5"/>
  <c r="AH199" i="5" s="1"/>
  <c r="AG200" i="5"/>
  <c r="AH200" i="5" s="1"/>
  <c r="AG201" i="5"/>
  <c r="AH201" i="5" s="1"/>
  <c r="AG202" i="5"/>
  <c r="AH202" i="5" s="1"/>
  <c r="AG203" i="5"/>
  <c r="AH203" i="5" s="1"/>
  <c r="AG204" i="5"/>
  <c r="AH204" i="5" s="1"/>
  <c r="AG205" i="5"/>
  <c r="AH205" i="5" s="1"/>
  <c r="AG206" i="5"/>
  <c r="AH206" i="5" s="1"/>
  <c r="AG207" i="5"/>
  <c r="AH207" i="5" s="1"/>
  <c r="AG208" i="5"/>
  <c r="AH208" i="5" s="1"/>
  <c r="AG209" i="5"/>
  <c r="AH209" i="5" s="1"/>
  <c r="AG210" i="5"/>
  <c r="AH210" i="5" s="1"/>
  <c r="AG211" i="5"/>
  <c r="AH211" i="5" s="1"/>
  <c r="AG212" i="5"/>
  <c r="AH212" i="5" s="1"/>
  <c r="AG213" i="5"/>
  <c r="AH213" i="5" s="1"/>
  <c r="AG214" i="5"/>
  <c r="AH214" i="5" s="1"/>
  <c r="AG215" i="5"/>
  <c r="AH215" i="5" s="1"/>
  <c r="AG216" i="5"/>
  <c r="AH216" i="5" s="1"/>
  <c r="AG217" i="5"/>
  <c r="AH217" i="5" s="1"/>
  <c r="AG218" i="5"/>
  <c r="AH218" i="5" s="1"/>
  <c r="AG219" i="5"/>
  <c r="AH219" i="5" s="1"/>
  <c r="AG220" i="5"/>
  <c r="AH220" i="5" s="1"/>
  <c r="AG221" i="5"/>
  <c r="AH221" i="5" s="1"/>
  <c r="AG222" i="5"/>
  <c r="AH222" i="5" s="1"/>
  <c r="AG223" i="5"/>
  <c r="AH223" i="5" s="1"/>
  <c r="AG224" i="5"/>
  <c r="AH224" i="5" s="1"/>
  <c r="AG225" i="5"/>
  <c r="AH225" i="5" s="1"/>
  <c r="AG226" i="5"/>
  <c r="AH226" i="5" s="1"/>
  <c r="AG227" i="5"/>
  <c r="AH227" i="5" s="1"/>
  <c r="AG228" i="5"/>
  <c r="AH228" i="5" s="1"/>
  <c r="AG229" i="5"/>
  <c r="AH229" i="5" s="1"/>
  <c r="AG230" i="5"/>
  <c r="AH230" i="5" s="1"/>
  <c r="AG231" i="5"/>
  <c r="AH231" i="5" s="1"/>
  <c r="AG232" i="5"/>
  <c r="AH232" i="5" s="1"/>
  <c r="AG233" i="5"/>
  <c r="AH233" i="5" s="1"/>
  <c r="AG234" i="5"/>
  <c r="AH234" i="5" s="1"/>
  <c r="AG235" i="5"/>
  <c r="AH235" i="5" s="1"/>
  <c r="AG236" i="5"/>
  <c r="AH236" i="5" s="1"/>
  <c r="AG237" i="5"/>
  <c r="AH237" i="5" s="1"/>
  <c r="AG238" i="5"/>
  <c r="AH238" i="5" s="1"/>
  <c r="AG239" i="5"/>
  <c r="AH239" i="5" s="1"/>
  <c r="AG240" i="5"/>
  <c r="AH240" i="5" s="1"/>
  <c r="AG241" i="5"/>
  <c r="AH241" i="5" s="1"/>
  <c r="AG242" i="5"/>
  <c r="AH242" i="5" s="1"/>
  <c r="AG243" i="5"/>
  <c r="AH243" i="5" s="1"/>
  <c r="AG244" i="5"/>
  <c r="AH244" i="5" s="1"/>
  <c r="AG245" i="5"/>
  <c r="AH245" i="5" s="1"/>
  <c r="AG246" i="5"/>
  <c r="AH246" i="5" s="1"/>
  <c r="AG247" i="5"/>
  <c r="AH247" i="5" s="1"/>
  <c r="AG248" i="5"/>
  <c r="AH248" i="5" s="1"/>
  <c r="AG249" i="5"/>
  <c r="AH249" i="5" s="1"/>
  <c r="AG250" i="5"/>
  <c r="AH250" i="5" s="1"/>
  <c r="AG251" i="5"/>
  <c r="AH251" i="5" s="1"/>
  <c r="AG252" i="5"/>
  <c r="AH252" i="5" s="1"/>
  <c r="AG253" i="5"/>
  <c r="AH253" i="5" s="1"/>
  <c r="AG254" i="5"/>
  <c r="AH254" i="5" s="1"/>
  <c r="AG255" i="5"/>
  <c r="AH255" i="5" s="1"/>
  <c r="AG256" i="5"/>
  <c r="AH256" i="5" s="1"/>
  <c r="AG257" i="5"/>
  <c r="AH257" i="5" s="1"/>
  <c r="AG258" i="5"/>
  <c r="AH258" i="5" s="1"/>
  <c r="AG259" i="5"/>
  <c r="AH259" i="5" s="1"/>
  <c r="AG260" i="5"/>
  <c r="AH260" i="5" s="1"/>
  <c r="AG261" i="5"/>
  <c r="AH261" i="5" s="1"/>
  <c r="AG262" i="5"/>
  <c r="AH262" i="5" s="1"/>
  <c r="AG263" i="5"/>
  <c r="AH263" i="5" s="1"/>
  <c r="AG264" i="5"/>
  <c r="AH264" i="5" s="1"/>
  <c r="AG265" i="5"/>
  <c r="AH265" i="5" s="1"/>
  <c r="AG266" i="5"/>
  <c r="AH266" i="5" s="1"/>
  <c r="AG267" i="5"/>
  <c r="AH267" i="5" s="1"/>
  <c r="AG268" i="5"/>
  <c r="AH268" i="5" s="1"/>
  <c r="AG269" i="5"/>
  <c r="AH269" i="5" s="1"/>
  <c r="AG270" i="5"/>
  <c r="AH270" i="5" s="1"/>
  <c r="AG271" i="5"/>
  <c r="AH271" i="5" s="1"/>
  <c r="AG272" i="5"/>
  <c r="AH272" i="5" s="1"/>
  <c r="AG273" i="5"/>
  <c r="AH273" i="5" s="1"/>
  <c r="AG274" i="5"/>
  <c r="AH274" i="5" s="1"/>
  <c r="AG275" i="5"/>
  <c r="AH275" i="5" s="1"/>
  <c r="AG276" i="5"/>
  <c r="AH276" i="5" s="1"/>
  <c r="AG277" i="5"/>
  <c r="AH277" i="5" s="1"/>
  <c r="AG278" i="5"/>
  <c r="AH278" i="5" s="1"/>
  <c r="AG10" i="5"/>
  <c r="AG11" i="5"/>
  <c r="AH11" i="5" s="1"/>
  <c r="AG14" i="5"/>
  <c r="AH14" i="5" s="1"/>
  <c r="AG15" i="5"/>
  <c r="AH15" i="5" s="1"/>
  <c r="AG16" i="5"/>
  <c r="AH16" i="5" s="1"/>
  <c r="AG17" i="5"/>
  <c r="AH17" i="5" s="1"/>
  <c r="AG18" i="5"/>
  <c r="AH18" i="5" s="1"/>
  <c r="AG19" i="5"/>
  <c r="AH19" i="5" s="1"/>
  <c r="AG20" i="5"/>
  <c r="AH20" i="5" s="1"/>
  <c r="AG22" i="5"/>
  <c r="AH22" i="5" s="1"/>
  <c r="AG23" i="5"/>
  <c r="AH23" i="5" s="1"/>
  <c r="AG24" i="5"/>
  <c r="AH24" i="5" s="1"/>
  <c r="AG26" i="5"/>
  <c r="AH26" i="5" s="1"/>
  <c r="AA26" i="5" l="1"/>
  <c r="AA25" i="5"/>
  <c r="AA24" i="5"/>
  <c r="AA23" i="5"/>
  <c r="AA22" i="5"/>
  <c r="AA21" i="5"/>
  <c r="AA20" i="5"/>
  <c r="AA19" i="5"/>
  <c r="AA18" i="5"/>
  <c r="AA17" i="5"/>
  <c r="AA16" i="5"/>
  <c r="AA15" i="5"/>
  <c r="AA14" i="5"/>
  <c r="AA13" i="5"/>
  <c r="AA12" i="5"/>
  <c r="AA11" i="5"/>
  <c r="AA8" i="5"/>
  <c r="AA9" i="5"/>
  <c r="AA10" i="5"/>
  <c r="AD26" i="5"/>
  <c r="AD25" i="5"/>
  <c r="AD24" i="5"/>
  <c r="AD23" i="5"/>
  <c r="AD22" i="5"/>
  <c r="AD21" i="5"/>
  <c r="AD20" i="5"/>
  <c r="AD19" i="5"/>
  <c r="AD18" i="5"/>
  <c r="AD17" i="5"/>
  <c r="AD16" i="5"/>
  <c r="AD15" i="5"/>
  <c r="AD14" i="5"/>
  <c r="AD13" i="5"/>
  <c r="AD12" i="5"/>
  <c r="AD11" i="5"/>
  <c r="AD8" i="5"/>
  <c r="AD9" i="5"/>
  <c r="AD10" i="5"/>
  <c r="AN278" i="5" l="1"/>
  <c r="AN277" i="5"/>
  <c r="AN276" i="5"/>
  <c r="AN275" i="5"/>
  <c r="AN274" i="5"/>
  <c r="AN273" i="5"/>
  <c r="AN272" i="5"/>
  <c r="AN271" i="5"/>
  <c r="AN270" i="5"/>
  <c r="AN269" i="5"/>
  <c r="AN268" i="5"/>
  <c r="AN267" i="5"/>
  <c r="AN266" i="5"/>
  <c r="AN265" i="5"/>
  <c r="AN264" i="5"/>
  <c r="AN263" i="5"/>
  <c r="AN262" i="5"/>
  <c r="AN261" i="5"/>
  <c r="AN260" i="5"/>
  <c r="AN259" i="5"/>
  <c r="AN258" i="5"/>
  <c r="AN257" i="5"/>
  <c r="AN256" i="5"/>
  <c r="AN255" i="5"/>
  <c r="AN254" i="5"/>
  <c r="AN253" i="5"/>
  <c r="AN252" i="5"/>
  <c r="AN251" i="5"/>
  <c r="AN250" i="5"/>
  <c r="AN249" i="5"/>
  <c r="AN248" i="5"/>
  <c r="AN247" i="5"/>
  <c r="AN246" i="5"/>
  <c r="AN245" i="5"/>
  <c r="AN244" i="5"/>
  <c r="AN243" i="5"/>
  <c r="AN242" i="5"/>
  <c r="AN241" i="5"/>
  <c r="AN240" i="5"/>
  <c r="AN239" i="5"/>
  <c r="AN238" i="5"/>
  <c r="AN237" i="5"/>
  <c r="AN236" i="5"/>
  <c r="AN235" i="5"/>
  <c r="AN234" i="5"/>
  <c r="AN233" i="5"/>
  <c r="AN232" i="5"/>
  <c r="AN231" i="5"/>
  <c r="AN230" i="5"/>
  <c r="AN229" i="5"/>
  <c r="AN228" i="5"/>
  <c r="AN227" i="5"/>
  <c r="AN226" i="5"/>
  <c r="AN225" i="5"/>
  <c r="AN224" i="5"/>
  <c r="AN223" i="5"/>
  <c r="AN222" i="5"/>
  <c r="AN221" i="5"/>
  <c r="AN220" i="5"/>
  <c r="AN219" i="5"/>
  <c r="AN218" i="5"/>
  <c r="AN217" i="5"/>
  <c r="AN216" i="5"/>
  <c r="AN215" i="5"/>
  <c r="AN214" i="5"/>
  <c r="AN213" i="5"/>
  <c r="AN212" i="5"/>
  <c r="AN211" i="5"/>
  <c r="AN210" i="5"/>
  <c r="AN209" i="5"/>
  <c r="AN208" i="5"/>
  <c r="AN207" i="5"/>
  <c r="AN206" i="5"/>
  <c r="AN205" i="5"/>
  <c r="AN204" i="5"/>
  <c r="AN203" i="5"/>
  <c r="AN202" i="5"/>
  <c r="AN201" i="5"/>
  <c r="AN200" i="5"/>
  <c r="AN199" i="5"/>
  <c r="AN198" i="5"/>
  <c r="AN197" i="5"/>
  <c r="AN196" i="5"/>
  <c r="AN195" i="5"/>
  <c r="AN194" i="5"/>
  <c r="AN193" i="5"/>
  <c r="AN192" i="5"/>
  <c r="AN191" i="5"/>
  <c r="AN190" i="5"/>
  <c r="AN189" i="5"/>
  <c r="AN188" i="5"/>
  <c r="AN187" i="5"/>
  <c r="AN186" i="5"/>
  <c r="AN185" i="5"/>
  <c r="AN184" i="5"/>
  <c r="AN183" i="5"/>
  <c r="AN182" i="5"/>
  <c r="AN181" i="5"/>
  <c r="AN180" i="5"/>
  <c r="AN179" i="5"/>
  <c r="AN178" i="5"/>
  <c r="AN177" i="5"/>
  <c r="AN176" i="5"/>
  <c r="AN175" i="5"/>
  <c r="AN174" i="5"/>
  <c r="AN173" i="5"/>
  <c r="AN172" i="5"/>
  <c r="AN171" i="5"/>
  <c r="AN170" i="5"/>
  <c r="AN169" i="5"/>
  <c r="AN168" i="5"/>
  <c r="AN167" i="5"/>
  <c r="AN166" i="5"/>
  <c r="AN165" i="5"/>
  <c r="AN164" i="5"/>
  <c r="AN163" i="5"/>
  <c r="AN162" i="5"/>
  <c r="AN161" i="5"/>
  <c r="AN160" i="5"/>
  <c r="AN159" i="5"/>
  <c r="AN158" i="5"/>
  <c r="AN157" i="5"/>
  <c r="AN156" i="5"/>
  <c r="AN155" i="5"/>
  <c r="AN154" i="5"/>
  <c r="AN153" i="5"/>
  <c r="AN152" i="5"/>
  <c r="AN151" i="5"/>
  <c r="AN150" i="5"/>
  <c r="AN149" i="5"/>
  <c r="AN148" i="5"/>
  <c r="AN147" i="5"/>
  <c r="AN146" i="5"/>
  <c r="AN145" i="5"/>
  <c r="AN144" i="5"/>
  <c r="AN143" i="5"/>
  <c r="AN142" i="5"/>
  <c r="AN141" i="5"/>
  <c r="AN140" i="5"/>
  <c r="AN139" i="5"/>
  <c r="AN138" i="5"/>
  <c r="AN137" i="5"/>
  <c r="AN136" i="5"/>
  <c r="AN135" i="5"/>
  <c r="AN134" i="5"/>
  <c r="AN133" i="5"/>
  <c r="AN132" i="5"/>
  <c r="AN131" i="5"/>
  <c r="AN130" i="5"/>
  <c r="AN129" i="5"/>
  <c r="AN128" i="5"/>
  <c r="AN127" i="5"/>
  <c r="AN126" i="5"/>
  <c r="AN125" i="5"/>
  <c r="AN124" i="5"/>
  <c r="AN123" i="5"/>
  <c r="AN122" i="5"/>
  <c r="AN121" i="5"/>
  <c r="AN120" i="5"/>
  <c r="AN119" i="5"/>
  <c r="AN118" i="5"/>
  <c r="AN117" i="5"/>
  <c r="AN116" i="5"/>
  <c r="AN115" i="5"/>
  <c r="AN114" i="5"/>
  <c r="AN113" i="5"/>
  <c r="AN112" i="5"/>
  <c r="AN111" i="5"/>
  <c r="AN110" i="5"/>
  <c r="AN109" i="5"/>
  <c r="AN108" i="5"/>
  <c r="AN107" i="5"/>
  <c r="AN106" i="5"/>
  <c r="AN105" i="5"/>
  <c r="AN104" i="5"/>
  <c r="AN103" i="5"/>
  <c r="AN102" i="5"/>
  <c r="AN101" i="5"/>
  <c r="AN100" i="5"/>
  <c r="AN99" i="5"/>
  <c r="AN98" i="5"/>
  <c r="AN97" i="5"/>
  <c r="AN96" i="5"/>
  <c r="AN95" i="5"/>
  <c r="AN94" i="5"/>
  <c r="AN93" i="5"/>
  <c r="AN92" i="5"/>
  <c r="AN91" i="5"/>
  <c r="AN90" i="5"/>
  <c r="AN89" i="5"/>
  <c r="AN88" i="5"/>
  <c r="AN87" i="5"/>
  <c r="AN86" i="5"/>
  <c r="AN85" i="5"/>
  <c r="AN84" i="5"/>
  <c r="AN83" i="5"/>
  <c r="AN82" i="5"/>
  <c r="AN81" i="5"/>
  <c r="AN80" i="5"/>
  <c r="AN79" i="5"/>
  <c r="AN78" i="5"/>
  <c r="AN76" i="5"/>
  <c r="AN75" i="5"/>
  <c r="AN73" i="5"/>
  <c r="AN72" i="5"/>
  <c r="AN71" i="5"/>
  <c r="AN70" i="5"/>
  <c r="AN69" i="5"/>
  <c r="AN68" i="5"/>
  <c r="AN67" i="5"/>
  <c r="AN66" i="5"/>
  <c r="AN65" i="5"/>
  <c r="AN64" i="5"/>
  <c r="AN63" i="5"/>
  <c r="AN62" i="5"/>
  <c r="AN61" i="5"/>
  <c r="AN60" i="5"/>
  <c r="AN58" i="5"/>
  <c r="AN57" i="5"/>
  <c r="AN56" i="5"/>
  <c r="AN55" i="5"/>
  <c r="AN26" i="5"/>
  <c r="AN24" i="5"/>
  <c r="AN23" i="5"/>
  <c r="AN22" i="5"/>
  <c r="AN21" i="5"/>
  <c r="AN20" i="5"/>
  <c r="AN19" i="5"/>
  <c r="AN18" i="5"/>
  <c r="AN17" i="5"/>
  <c r="AN15" i="5"/>
  <c r="AN13" i="5"/>
  <c r="AN11" i="5"/>
  <c r="AN10" i="5"/>
  <c r="AG4" i="5" l="1"/>
  <c r="BK42" i="5" l="1"/>
  <c r="BK41" i="5"/>
  <c r="BK33" i="5"/>
  <c r="BK32" i="5"/>
  <c r="AE43" i="7" l="1"/>
  <c r="AE42" i="7"/>
  <c r="AE39" i="7"/>
  <c r="AE38" i="7"/>
  <c r="AE37" i="7"/>
  <c r="AE34" i="7"/>
  <c r="AE33" i="7"/>
  <c r="AE32" i="7"/>
  <c r="AE31" i="7"/>
  <c r="AE28" i="7"/>
  <c r="AE27" i="7"/>
  <c r="AE26" i="7"/>
  <c r="AE25" i="7"/>
  <c r="AE24" i="7"/>
  <c r="AE23" i="7"/>
  <c r="AE22" i="7"/>
  <c r="AE21" i="7"/>
  <c r="AE20" i="7"/>
  <c r="AE19" i="7"/>
  <c r="AE18" i="7"/>
  <c r="AE17" i="7"/>
  <c r="AE16" i="7"/>
  <c r="AE15" i="7"/>
  <c r="AE14" i="7"/>
  <c r="AE13" i="7"/>
  <c r="AE12" i="7"/>
  <c r="AE11" i="7"/>
  <c r="AE10" i="7"/>
  <c r="AE9" i="7"/>
  <c r="AE8" i="7"/>
  <c r="AE7" i="7"/>
  <c r="AE6" i="7"/>
  <c r="AE5" i="7"/>
  <c r="AE4" i="7"/>
  <c r="AE3" i="7"/>
  <c r="B34" i="7"/>
  <c r="B33" i="7"/>
  <c r="B32" i="7"/>
  <c r="B39" i="7"/>
  <c r="BA278" i="5"/>
  <c r="AZ278" i="5"/>
  <c r="AY278" i="5"/>
  <c r="AX278" i="5"/>
  <c r="AW278" i="5"/>
  <c r="AV278" i="5"/>
  <c r="AU278" i="5"/>
  <c r="AT278" i="5"/>
  <c r="AS278" i="5"/>
  <c r="AR278" i="5"/>
  <c r="AQ278" i="5"/>
  <c r="AP278" i="5"/>
  <c r="BA277" i="5"/>
  <c r="AZ277" i="5"/>
  <c r="AY277" i="5"/>
  <c r="AX277" i="5"/>
  <c r="AW277" i="5"/>
  <c r="AV277" i="5"/>
  <c r="AU277" i="5"/>
  <c r="AT277" i="5"/>
  <c r="AS277" i="5"/>
  <c r="AR277" i="5"/>
  <c r="AQ277" i="5"/>
  <c r="AP277" i="5"/>
  <c r="BA276" i="5"/>
  <c r="AZ276" i="5"/>
  <c r="AY276" i="5"/>
  <c r="AX276" i="5"/>
  <c r="AW276" i="5"/>
  <c r="AV276" i="5"/>
  <c r="AU276" i="5"/>
  <c r="AT276" i="5"/>
  <c r="AS276" i="5"/>
  <c r="AR276" i="5"/>
  <c r="AQ276" i="5"/>
  <c r="AP276" i="5"/>
  <c r="BA275" i="5"/>
  <c r="AZ275" i="5"/>
  <c r="AY275" i="5"/>
  <c r="AX275" i="5"/>
  <c r="AW275" i="5"/>
  <c r="AV275" i="5"/>
  <c r="AU275" i="5"/>
  <c r="AT275" i="5"/>
  <c r="AS275" i="5"/>
  <c r="AR275" i="5"/>
  <c r="AQ275" i="5"/>
  <c r="AP275" i="5"/>
  <c r="BA274" i="5"/>
  <c r="AZ274" i="5"/>
  <c r="AY274" i="5"/>
  <c r="AX274" i="5"/>
  <c r="AW274" i="5"/>
  <c r="AV274" i="5"/>
  <c r="AU274" i="5"/>
  <c r="AT274" i="5"/>
  <c r="AS274" i="5"/>
  <c r="AR274" i="5"/>
  <c r="AQ274" i="5"/>
  <c r="AP274" i="5"/>
  <c r="BA273" i="5"/>
  <c r="AZ273" i="5"/>
  <c r="AY273" i="5"/>
  <c r="AX273" i="5"/>
  <c r="AW273" i="5"/>
  <c r="AV273" i="5"/>
  <c r="AU273" i="5"/>
  <c r="AT273" i="5"/>
  <c r="AS273" i="5"/>
  <c r="AR273" i="5"/>
  <c r="AQ273" i="5"/>
  <c r="AP273" i="5"/>
  <c r="BA272" i="5"/>
  <c r="AZ272" i="5"/>
  <c r="AY272" i="5"/>
  <c r="AX272" i="5"/>
  <c r="AW272" i="5"/>
  <c r="AV272" i="5"/>
  <c r="AU272" i="5"/>
  <c r="AT272" i="5"/>
  <c r="AS272" i="5"/>
  <c r="AR272" i="5"/>
  <c r="AQ272" i="5"/>
  <c r="AP272" i="5"/>
  <c r="BA271" i="5"/>
  <c r="AZ271" i="5"/>
  <c r="AY271" i="5"/>
  <c r="AX271" i="5"/>
  <c r="AW271" i="5"/>
  <c r="AV271" i="5"/>
  <c r="AU271" i="5"/>
  <c r="AT271" i="5"/>
  <c r="AS271" i="5"/>
  <c r="AR271" i="5"/>
  <c r="AQ271" i="5"/>
  <c r="AP271" i="5"/>
  <c r="BA270" i="5"/>
  <c r="AZ270" i="5"/>
  <c r="AY270" i="5"/>
  <c r="AX270" i="5"/>
  <c r="AW270" i="5"/>
  <c r="AV270" i="5"/>
  <c r="AU270" i="5"/>
  <c r="AT270" i="5"/>
  <c r="AS270" i="5"/>
  <c r="AR270" i="5"/>
  <c r="AQ270" i="5"/>
  <c r="AP270" i="5"/>
  <c r="BA269" i="5"/>
  <c r="AZ269" i="5"/>
  <c r="AY269" i="5"/>
  <c r="AX269" i="5"/>
  <c r="AW269" i="5"/>
  <c r="AV269" i="5"/>
  <c r="AU269" i="5"/>
  <c r="AT269" i="5"/>
  <c r="AS269" i="5"/>
  <c r="AR269" i="5"/>
  <c r="AQ269" i="5"/>
  <c r="AP269" i="5"/>
  <c r="BA268" i="5"/>
  <c r="AZ268" i="5"/>
  <c r="AY268" i="5"/>
  <c r="AX268" i="5"/>
  <c r="AW268" i="5"/>
  <c r="AV268" i="5"/>
  <c r="AU268" i="5"/>
  <c r="AT268" i="5"/>
  <c r="AS268" i="5"/>
  <c r="AR268" i="5"/>
  <c r="AQ268" i="5"/>
  <c r="AP268" i="5"/>
  <c r="BA267" i="5"/>
  <c r="AZ267" i="5"/>
  <c r="AY267" i="5"/>
  <c r="AX267" i="5"/>
  <c r="AW267" i="5"/>
  <c r="AV267" i="5"/>
  <c r="AU267" i="5"/>
  <c r="AT267" i="5"/>
  <c r="AS267" i="5"/>
  <c r="AR267" i="5"/>
  <c r="AQ267" i="5"/>
  <c r="AP267" i="5"/>
  <c r="BA266" i="5"/>
  <c r="AZ266" i="5"/>
  <c r="AY266" i="5"/>
  <c r="AX266" i="5"/>
  <c r="AW266" i="5"/>
  <c r="AV266" i="5"/>
  <c r="AU266" i="5"/>
  <c r="AT266" i="5"/>
  <c r="AS266" i="5"/>
  <c r="AR266" i="5"/>
  <c r="AQ266" i="5"/>
  <c r="AP266" i="5"/>
  <c r="BA265" i="5"/>
  <c r="AZ265" i="5"/>
  <c r="AY265" i="5"/>
  <c r="AX265" i="5"/>
  <c r="AW265" i="5"/>
  <c r="AV265" i="5"/>
  <c r="AU265" i="5"/>
  <c r="AT265" i="5"/>
  <c r="AS265" i="5"/>
  <c r="AR265" i="5"/>
  <c r="AQ265" i="5"/>
  <c r="AP265" i="5"/>
  <c r="BA264" i="5"/>
  <c r="AZ264" i="5"/>
  <c r="AY264" i="5"/>
  <c r="AX264" i="5"/>
  <c r="AW264" i="5"/>
  <c r="AV264" i="5"/>
  <c r="AU264" i="5"/>
  <c r="AT264" i="5"/>
  <c r="AS264" i="5"/>
  <c r="AR264" i="5"/>
  <c r="AQ264" i="5"/>
  <c r="AP264" i="5"/>
  <c r="BA263" i="5"/>
  <c r="AZ263" i="5"/>
  <c r="AY263" i="5"/>
  <c r="AX263" i="5"/>
  <c r="AW263" i="5"/>
  <c r="AV263" i="5"/>
  <c r="AU263" i="5"/>
  <c r="AT263" i="5"/>
  <c r="AS263" i="5"/>
  <c r="AR263" i="5"/>
  <c r="AQ263" i="5"/>
  <c r="AP263" i="5"/>
  <c r="BA262" i="5"/>
  <c r="AZ262" i="5"/>
  <c r="AY262" i="5"/>
  <c r="AX262" i="5"/>
  <c r="AW262" i="5"/>
  <c r="AV262" i="5"/>
  <c r="AU262" i="5"/>
  <c r="AT262" i="5"/>
  <c r="AS262" i="5"/>
  <c r="AR262" i="5"/>
  <c r="AQ262" i="5"/>
  <c r="AP262" i="5"/>
  <c r="BA261" i="5"/>
  <c r="AZ261" i="5"/>
  <c r="AY261" i="5"/>
  <c r="AX261" i="5"/>
  <c r="AW261" i="5"/>
  <c r="AV261" i="5"/>
  <c r="AU261" i="5"/>
  <c r="AT261" i="5"/>
  <c r="AS261" i="5"/>
  <c r="AR261" i="5"/>
  <c r="AQ261" i="5"/>
  <c r="AP261" i="5"/>
  <c r="BA260" i="5"/>
  <c r="AZ260" i="5"/>
  <c r="AY260" i="5"/>
  <c r="AX260" i="5"/>
  <c r="AW260" i="5"/>
  <c r="AV260" i="5"/>
  <c r="AU260" i="5"/>
  <c r="AT260" i="5"/>
  <c r="AS260" i="5"/>
  <c r="AR260" i="5"/>
  <c r="AQ260" i="5"/>
  <c r="AP260" i="5"/>
  <c r="BA259" i="5"/>
  <c r="AZ259" i="5"/>
  <c r="AY259" i="5"/>
  <c r="AX259" i="5"/>
  <c r="AW259" i="5"/>
  <c r="AV259" i="5"/>
  <c r="AU259" i="5"/>
  <c r="AT259" i="5"/>
  <c r="AS259" i="5"/>
  <c r="AR259" i="5"/>
  <c r="AQ259" i="5"/>
  <c r="AP259" i="5"/>
  <c r="BA258" i="5"/>
  <c r="AZ258" i="5"/>
  <c r="AY258" i="5"/>
  <c r="AX258" i="5"/>
  <c r="AW258" i="5"/>
  <c r="AV258" i="5"/>
  <c r="AU258" i="5"/>
  <c r="AT258" i="5"/>
  <c r="AS258" i="5"/>
  <c r="AR258" i="5"/>
  <c r="AQ258" i="5"/>
  <c r="AP258" i="5"/>
  <c r="BA257" i="5"/>
  <c r="AZ257" i="5"/>
  <c r="AY257" i="5"/>
  <c r="AX257" i="5"/>
  <c r="AW257" i="5"/>
  <c r="AV257" i="5"/>
  <c r="AU257" i="5"/>
  <c r="AT257" i="5"/>
  <c r="AS257" i="5"/>
  <c r="AR257" i="5"/>
  <c r="AQ257" i="5"/>
  <c r="AP257" i="5"/>
  <c r="BA256" i="5"/>
  <c r="AZ256" i="5"/>
  <c r="AY256" i="5"/>
  <c r="AX256" i="5"/>
  <c r="AW256" i="5"/>
  <c r="AV256" i="5"/>
  <c r="AU256" i="5"/>
  <c r="AT256" i="5"/>
  <c r="AS256" i="5"/>
  <c r="AR256" i="5"/>
  <c r="AQ256" i="5"/>
  <c r="AP256" i="5"/>
  <c r="BA255" i="5"/>
  <c r="AZ255" i="5"/>
  <c r="AY255" i="5"/>
  <c r="AX255" i="5"/>
  <c r="AW255" i="5"/>
  <c r="AV255" i="5"/>
  <c r="AU255" i="5"/>
  <c r="AT255" i="5"/>
  <c r="AS255" i="5"/>
  <c r="AR255" i="5"/>
  <c r="AQ255" i="5"/>
  <c r="AP255" i="5"/>
  <c r="BA254" i="5"/>
  <c r="AZ254" i="5"/>
  <c r="AY254" i="5"/>
  <c r="AX254" i="5"/>
  <c r="AW254" i="5"/>
  <c r="AV254" i="5"/>
  <c r="AU254" i="5"/>
  <c r="AT254" i="5"/>
  <c r="AS254" i="5"/>
  <c r="AR254" i="5"/>
  <c r="AQ254" i="5"/>
  <c r="AP254" i="5"/>
  <c r="BA253" i="5"/>
  <c r="AZ253" i="5"/>
  <c r="AY253" i="5"/>
  <c r="AX253" i="5"/>
  <c r="AW253" i="5"/>
  <c r="AV253" i="5"/>
  <c r="AU253" i="5"/>
  <c r="AT253" i="5"/>
  <c r="AS253" i="5"/>
  <c r="AR253" i="5"/>
  <c r="AQ253" i="5"/>
  <c r="AP253" i="5"/>
  <c r="BA252" i="5"/>
  <c r="AZ252" i="5"/>
  <c r="AY252" i="5"/>
  <c r="AX252" i="5"/>
  <c r="AW252" i="5"/>
  <c r="AV252" i="5"/>
  <c r="AU252" i="5"/>
  <c r="AT252" i="5"/>
  <c r="AS252" i="5"/>
  <c r="AR252" i="5"/>
  <c r="AQ252" i="5"/>
  <c r="AP252" i="5"/>
  <c r="BA251" i="5"/>
  <c r="AZ251" i="5"/>
  <c r="AY251" i="5"/>
  <c r="AX251" i="5"/>
  <c r="AW251" i="5"/>
  <c r="AV251" i="5"/>
  <c r="AU251" i="5"/>
  <c r="AT251" i="5"/>
  <c r="AS251" i="5"/>
  <c r="AR251" i="5"/>
  <c r="AQ251" i="5"/>
  <c r="AP251" i="5"/>
  <c r="BA250" i="5"/>
  <c r="AZ250" i="5"/>
  <c r="AY250" i="5"/>
  <c r="AX250" i="5"/>
  <c r="AW250" i="5"/>
  <c r="AV250" i="5"/>
  <c r="AU250" i="5"/>
  <c r="AT250" i="5"/>
  <c r="AS250" i="5"/>
  <c r="AR250" i="5"/>
  <c r="AQ250" i="5"/>
  <c r="AP250" i="5"/>
  <c r="BA249" i="5"/>
  <c r="AZ249" i="5"/>
  <c r="AY249" i="5"/>
  <c r="AX249" i="5"/>
  <c r="AW249" i="5"/>
  <c r="AV249" i="5"/>
  <c r="AU249" i="5"/>
  <c r="AT249" i="5"/>
  <c r="AS249" i="5"/>
  <c r="AR249" i="5"/>
  <c r="AQ249" i="5"/>
  <c r="AP249" i="5"/>
  <c r="BA248" i="5"/>
  <c r="AZ248" i="5"/>
  <c r="AY248" i="5"/>
  <c r="AX248" i="5"/>
  <c r="AW248" i="5"/>
  <c r="AV248" i="5"/>
  <c r="AU248" i="5"/>
  <c r="AT248" i="5"/>
  <c r="AS248" i="5"/>
  <c r="AR248" i="5"/>
  <c r="AQ248" i="5"/>
  <c r="AP248" i="5"/>
  <c r="BA247" i="5"/>
  <c r="AZ247" i="5"/>
  <c r="AY247" i="5"/>
  <c r="AX247" i="5"/>
  <c r="AW247" i="5"/>
  <c r="AV247" i="5"/>
  <c r="AU247" i="5"/>
  <c r="AT247" i="5"/>
  <c r="AS247" i="5"/>
  <c r="AR247" i="5"/>
  <c r="AQ247" i="5"/>
  <c r="AP247" i="5"/>
  <c r="BA246" i="5"/>
  <c r="AZ246" i="5"/>
  <c r="AY246" i="5"/>
  <c r="AX246" i="5"/>
  <c r="AW246" i="5"/>
  <c r="AV246" i="5"/>
  <c r="AU246" i="5"/>
  <c r="AT246" i="5"/>
  <c r="AS246" i="5"/>
  <c r="AR246" i="5"/>
  <c r="AQ246" i="5"/>
  <c r="AP246" i="5"/>
  <c r="BA245" i="5"/>
  <c r="AZ245" i="5"/>
  <c r="AY245" i="5"/>
  <c r="AX245" i="5"/>
  <c r="AW245" i="5"/>
  <c r="AV245" i="5"/>
  <c r="AU245" i="5"/>
  <c r="AT245" i="5"/>
  <c r="AS245" i="5"/>
  <c r="AR245" i="5"/>
  <c r="AQ245" i="5"/>
  <c r="AP245" i="5"/>
  <c r="BA244" i="5"/>
  <c r="AZ244" i="5"/>
  <c r="AY244" i="5"/>
  <c r="AX244" i="5"/>
  <c r="AW244" i="5"/>
  <c r="AV244" i="5"/>
  <c r="AU244" i="5"/>
  <c r="AT244" i="5"/>
  <c r="AS244" i="5"/>
  <c r="AR244" i="5"/>
  <c r="AQ244" i="5"/>
  <c r="AP244" i="5"/>
  <c r="BA243" i="5"/>
  <c r="AZ243" i="5"/>
  <c r="AY243" i="5"/>
  <c r="AX243" i="5"/>
  <c r="AW243" i="5"/>
  <c r="AV243" i="5"/>
  <c r="AU243" i="5"/>
  <c r="AT243" i="5"/>
  <c r="AS243" i="5"/>
  <c r="AR243" i="5"/>
  <c r="AQ243" i="5"/>
  <c r="AP243" i="5"/>
  <c r="BA242" i="5"/>
  <c r="AZ242" i="5"/>
  <c r="AY242" i="5"/>
  <c r="AX242" i="5"/>
  <c r="AW242" i="5"/>
  <c r="AV242" i="5"/>
  <c r="AU242" i="5"/>
  <c r="AT242" i="5"/>
  <c r="AS242" i="5"/>
  <c r="AR242" i="5"/>
  <c r="AQ242" i="5"/>
  <c r="AP242" i="5"/>
  <c r="BA241" i="5"/>
  <c r="AZ241" i="5"/>
  <c r="AY241" i="5"/>
  <c r="AX241" i="5"/>
  <c r="AW241" i="5"/>
  <c r="AV241" i="5"/>
  <c r="AU241" i="5"/>
  <c r="AT241" i="5"/>
  <c r="AS241" i="5"/>
  <c r="AR241" i="5"/>
  <c r="AQ241" i="5"/>
  <c r="AP241" i="5"/>
  <c r="BA240" i="5"/>
  <c r="AZ240" i="5"/>
  <c r="AY240" i="5"/>
  <c r="AX240" i="5"/>
  <c r="AW240" i="5"/>
  <c r="AV240" i="5"/>
  <c r="AU240" i="5"/>
  <c r="AT240" i="5"/>
  <c r="AS240" i="5"/>
  <c r="AR240" i="5"/>
  <c r="AQ240" i="5"/>
  <c r="AP240" i="5"/>
  <c r="BA239" i="5"/>
  <c r="AZ239" i="5"/>
  <c r="AY239" i="5"/>
  <c r="AX239" i="5"/>
  <c r="AW239" i="5"/>
  <c r="AV239" i="5"/>
  <c r="AU239" i="5"/>
  <c r="AT239" i="5"/>
  <c r="AS239" i="5"/>
  <c r="AR239" i="5"/>
  <c r="AQ239" i="5"/>
  <c r="AP239" i="5"/>
  <c r="BA238" i="5"/>
  <c r="AZ238" i="5"/>
  <c r="AY238" i="5"/>
  <c r="AX238" i="5"/>
  <c r="AW238" i="5"/>
  <c r="AV238" i="5"/>
  <c r="AU238" i="5"/>
  <c r="AT238" i="5"/>
  <c r="AS238" i="5"/>
  <c r="AR238" i="5"/>
  <c r="AQ238" i="5"/>
  <c r="AP238" i="5"/>
  <c r="BA237" i="5"/>
  <c r="AZ237" i="5"/>
  <c r="AY237" i="5"/>
  <c r="AX237" i="5"/>
  <c r="AW237" i="5"/>
  <c r="AV237" i="5"/>
  <c r="AU237" i="5"/>
  <c r="AT237" i="5"/>
  <c r="AS237" i="5"/>
  <c r="AR237" i="5"/>
  <c r="AQ237" i="5"/>
  <c r="AP237" i="5"/>
  <c r="BA236" i="5"/>
  <c r="AZ236" i="5"/>
  <c r="AY236" i="5"/>
  <c r="AX236" i="5"/>
  <c r="AW236" i="5"/>
  <c r="AV236" i="5"/>
  <c r="AU236" i="5"/>
  <c r="AT236" i="5"/>
  <c r="AS236" i="5"/>
  <c r="AR236" i="5"/>
  <c r="AQ236" i="5"/>
  <c r="AP236" i="5"/>
  <c r="BA235" i="5"/>
  <c r="AZ235" i="5"/>
  <c r="AY235" i="5"/>
  <c r="AX235" i="5"/>
  <c r="AW235" i="5"/>
  <c r="AV235" i="5"/>
  <c r="AU235" i="5"/>
  <c r="AT235" i="5"/>
  <c r="AS235" i="5"/>
  <c r="AR235" i="5"/>
  <c r="AQ235" i="5"/>
  <c r="AP235" i="5"/>
  <c r="BA234" i="5"/>
  <c r="AZ234" i="5"/>
  <c r="AY234" i="5"/>
  <c r="AX234" i="5"/>
  <c r="AW234" i="5"/>
  <c r="AV234" i="5"/>
  <c r="AU234" i="5"/>
  <c r="AT234" i="5"/>
  <c r="AS234" i="5"/>
  <c r="AR234" i="5"/>
  <c r="AQ234" i="5"/>
  <c r="AP234" i="5"/>
  <c r="BA233" i="5"/>
  <c r="AZ233" i="5"/>
  <c r="AY233" i="5"/>
  <c r="AX233" i="5"/>
  <c r="AW233" i="5"/>
  <c r="AV233" i="5"/>
  <c r="AU233" i="5"/>
  <c r="AT233" i="5"/>
  <c r="AS233" i="5"/>
  <c r="AR233" i="5"/>
  <c r="AQ233" i="5"/>
  <c r="AP233" i="5"/>
  <c r="BA232" i="5"/>
  <c r="AZ232" i="5"/>
  <c r="AY232" i="5"/>
  <c r="AX232" i="5"/>
  <c r="AW232" i="5"/>
  <c r="AV232" i="5"/>
  <c r="AU232" i="5"/>
  <c r="AT232" i="5"/>
  <c r="AS232" i="5"/>
  <c r="AR232" i="5"/>
  <c r="AQ232" i="5"/>
  <c r="AP232" i="5"/>
  <c r="BA231" i="5"/>
  <c r="AZ231" i="5"/>
  <c r="AY231" i="5"/>
  <c r="AX231" i="5"/>
  <c r="AW231" i="5"/>
  <c r="AV231" i="5"/>
  <c r="AU231" i="5"/>
  <c r="AT231" i="5"/>
  <c r="AS231" i="5"/>
  <c r="AR231" i="5"/>
  <c r="AQ231" i="5"/>
  <c r="AP231" i="5"/>
  <c r="BA230" i="5"/>
  <c r="AZ230" i="5"/>
  <c r="AY230" i="5"/>
  <c r="AX230" i="5"/>
  <c r="AW230" i="5"/>
  <c r="AV230" i="5"/>
  <c r="AU230" i="5"/>
  <c r="AT230" i="5"/>
  <c r="AS230" i="5"/>
  <c r="AR230" i="5"/>
  <c r="AQ230" i="5"/>
  <c r="AP230" i="5"/>
  <c r="BA229" i="5"/>
  <c r="AZ229" i="5"/>
  <c r="AY229" i="5"/>
  <c r="AX229" i="5"/>
  <c r="AW229" i="5"/>
  <c r="AV229" i="5"/>
  <c r="AU229" i="5"/>
  <c r="AT229" i="5"/>
  <c r="AS229" i="5"/>
  <c r="AR229" i="5"/>
  <c r="AQ229" i="5"/>
  <c r="AP229" i="5"/>
  <c r="BA228" i="5"/>
  <c r="AZ228" i="5"/>
  <c r="AY228" i="5"/>
  <c r="AX228" i="5"/>
  <c r="AW228" i="5"/>
  <c r="AV228" i="5"/>
  <c r="AU228" i="5"/>
  <c r="AT228" i="5"/>
  <c r="AS228" i="5"/>
  <c r="AR228" i="5"/>
  <c r="AQ228" i="5"/>
  <c r="AP228" i="5"/>
  <c r="BA227" i="5"/>
  <c r="AZ227" i="5"/>
  <c r="AY227" i="5"/>
  <c r="AX227" i="5"/>
  <c r="AW227" i="5"/>
  <c r="AV227" i="5"/>
  <c r="AU227" i="5"/>
  <c r="AT227" i="5"/>
  <c r="AS227" i="5"/>
  <c r="AR227" i="5"/>
  <c r="AQ227" i="5"/>
  <c r="AP227" i="5"/>
  <c r="BA226" i="5"/>
  <c r="AZ226" i="5"/>
  <c r="AY226" i="5"/>
  <c r="AX226" i="5"/>
  <c r="AW226" i="5"/>
  <c r="AV226" i="5"/>
  <c r="AU226" i="5"/>
  <c r="AT226" i="5"/>
  <c r="AS226" i="5"/>
  <c r="AR226" i="5"/>
  <c r="AQ226" i="5"/>
  <c r="AP226" i="5"/>
  <c r="BA225" i="5"/>
  <c r="AZ225" i="5"/>
  <c r="AY225" i="5"/>
  <c r="AX225" i="5"/>
  <c r="AW225" i="5"/>
  <c r="AV225" i="5"/>
  <c r="AU225" i="5"/>
  <c r="AT225" i="5"/>
  <c r="AS225" i="5"/>
  <c r="AR225" i="5"/>
  <c r="AQ225" i="5"/>
  <c r="AP225" i="5"/>
  <c r="BA224" i="5"/>
  <c r="AZ224" i="5"/>
  <c r="AY224" i="5"/>
  <c r="AX224" i="5"/>
  <c r="AW224" i="5"/>
  <c r="AV224" i="5"/>
  <c r="AU224" i="5"/>
  <c r="AT224" i="5"/>
  <c r="AS224" i="5"/>
  <c r="AR224" i="5"/>
  <c r="AQ224" i="5"/>
  <c r="AP224" i="5"/>
  <c r="BA223" i="5"/>
  <c r="AZ223" i="5"/>
  <c r="AY223" i="5"/>
  <c r="AX223" i="5"/>
  <c r="AW223" i="5"/>
  <c r="AV223" i="5"/>
  <c r="AU223" i="5"/>
  <c r="AT223" i="5"/>
  <c r="AS223" i="5"/>
  <c r="AR223" i="5"/>
  <c r="AQ223" i="5"/>
  <c r="AP223" i="5"/>
  <c r="BA222" i="5"/>
  <c r="AZ222" i="5"/>
  <c r="AY222" i="5"/>
  <c r="AX222" i="5"/>
  <c r="AW222" i="5"/>
  <c r="AV222" i="5"/>
  <c r="AU222" i="5"/>
  <c r="AT222" i="5"/>
  <c r="AS222" i="5"/>
  <c r="AR222" i="5"/>
  <c r="AQ222" i="5"/>
  <c r="AP222" i="5"/>
  <c r="BA221" i="5"/>
  <c r="AZ221" i="5"/>
  <c r="AY221" i="5"/>
  <c r="AX221" i="5"/>
  <c r="AW221" i="5"/>
  <c r="AV221" i="5"/>
  <c r="AU221" i="5"/>
  <c r="AT221" i="5"/>
  <c r="AS221" i="5"/>
  <c r="AR221" i="5"/>
  <c r="AQ221" i="5"/>
  <c r="AP221" i="5"/>
  <c r="BA220" i="5"/>
  <c r="AZ220" i="5"/>
  <c r="AY220" i="5"/>
  <c r="AX220" i="5"/>
  <c r="AW220" i="5"/>
  <c r="AV220" i="5"/>
  <c r="AU220" i="5"/>
  <c r="AT220" i="5"/>
  <c r="AS220" i="5"/>
  <c r="AR220" i="5"/>
  <c r="AQ220" i="5"/>
  <c r="AP220" i="5"/>
  <c r="BA219" i="5"/>
  <c r="AZ219" i="5"/>
  <c r="AY219" i="5"/>
  <c r="AX219" i="5"/>
  <c r="AW219" i="5"/>
  <c r="AV219" i="5"/>
  <c r="AU219" i="5"/>
  <c r="AT219" i="5"/>
  <c r="AS219" i="5"/>
  <c r="AR219" i="5"/>
  <c r="AQ219" i="5"/>
  <c r="AP219" i="5"/>
  <c r="BA218" i="5"/>
  <c r="AZ218" i="5"/>
  <c r="AY218" i="5"/>
  <c r="AX218" i="5"/>
  <c r="AW218" i="5"/>
  <c r="AV218" i="5"/>
  <c r="AU218" i="5"/>
  <c r="AT218" i="5"/>
  <c r="AS218" i="5"/>
  <c r="AR218" i="5"/>
  <c r="AQ218" i="5"/>
  <c r="AP218" i="5"/>
  <c r="BA217" i="5"/>
  <c r="AZ217" i="5"/>
  <c r="AY217" i="5"/>
  <c r="AX217" i="5"/>
  <c r="AW217" i="5"/>
  <c r="AV217" i="5"/>
  <c r="AU217" i="5"/>
  <c r="AT217" i="5"/>
  <c r="AS217" i="5"/>
  <c r="AR217" i="5"/>
  <c r="AQ217" i="5"/>
  <c r="AP217" i="5"/>
  <c r="BA216" i="5"/>
  <c r="AZ216" i="5"/>
  <c r="AY216" i="5"/>
  <c r="AX216" i="5"/>
  <c r="AW216" i="5"/>
  <c r="AV216" i="5"/>
  <c r="AU216" i="5"/>
  <c r="AT216" i="5"/>
  <c r="AS216" i="5"/>
  <c r="AR216" i="5"/>
  <c r="AQ216" i="5"/>
  <c r="AP216" i="5"/>
  <c r="BA215" i="5"/>
  <c r="AZ215" i="5"/>
  <c r="AY215" i="5"/>
  <c r="AX215" i="5"/>
  <c r="AW215" i="5"/>
  <c r="AV215" i="5"/>
  <c r="AU215" i="5"/>
  <c r="AT215" i="5"/>
  <c r="AS215" i="5"/>
  <c r="AR215" i="5"/>
  <c r="AQ215" i="5"/>
  <c r="AP215" i="5"/>
  <c r="BA214" i="5"/>
  <c r="AZ214" i="5"/>
  <c r="AY214" i="5"/>
  <c r="AX214" i="5"/>
  <c r="AW214" i="5"/>
  <c r="AV214" i="5"/>
  <c r="AU214" i="5"/>
  <c r="AT214" i="5"/>
  <c r="AS214" i="5"/>
  <c r="AR214" i="5"/>
  <c r="AQ214" i="5"/>
  <c r="AP214" i="5"/>
  <c r="BA213" i="5"/>
  <c r="AZ213" i="5"/>
  <c r="AY213" i="5"/>
  <c r="AX213" i="5"/>
  <c r="AW213" i="5"/>
  <c r="AV213" i="5"/>
  <c r="AU213" i="5"/>
  <c r="AT213" i="5"/>
  <c r="AS213" i="5"/>
  <c r="AR213" i="5"/>
  <c r="AQ213" i="5"/>
  <c r="AP213" i="5"/>
  <c r="BA212" i="5"/>
  <c r="AZ212" i="5"/>
  <c r="AY212" i="5"/>
  <c r="AX212" i="5"/>
  <c r="AW212" i="5"/>
  <c r="AV212" i="5"/>
  <c r="AU212" i="5"/>
  <c r="AT212" i="5"/>
  <c r="AS212" i="5"/>
  <c r="AR212" i="5"/>
  <c r="AQ212" i="5"/>
  <c r="AP212" i="5"/>
  <c r="BA211" i="5"/>
  <c r="AZ211" i="5"/>
  <c r="AY211" i="5"/>
  <c r="AX211" i="5"/>
  <c r="AW211" i="5"/>
  <c r="AV211" i="5"/>
  <c r="AU211" i="5"/>
  <c r="AT211" i="5"/>
  <c r="AS211" i="5"/>
  <c r="AR211" i="5"/>
  <c r="AQ211" i="5"/>
  <c r="AP211" i="5"/>
  <c r="BA210" i="5"/>
  <c r="AZ210" i="5"/>
  <c r="AY210" i="5"/>
  <c r="AX210" i="5"/>
  <c r="AW210" i="5"/>
  <c r="AV210" i="5"/>
  <c r="AU210" i="5"/>
  <c r="AT210" i="5"/>
  <c r="AS210" i="5"/>
  <c r="AR210" i="5"/>
  <c r="AQ210" i="5"/>
  <c r="AP210" i="5"/>
  <c r="BA209" i="5"/>
  <c r="AZ209" i="5"/>
  <c r="AY209" i="5"/>
  <c r="AX209" i="5"/>
  <c r="AW209" i="5"/>
  <c r="AV209" i="5"/>
  <c r="AU209" i="5"/>
  <c r="AT209" i="5"/>
  <c r="AS209" i="5"/>
  <c r="AR209" i="5"/>
  <c r="AQ209" i="5"/>
  <c r="AP209" i="5"/>
  <c r="BA208" i="5"/>
  <c r="AZ208" i="5"/>
  <c r="AY208" i="5"/>
  <c r="AX208" i="5"/>
  <c r="AW208" i="5"/>
  <c r="AV208" i="5"/>
  <c r="AU208" i="5"/>
  <c r="AT208" i="5"/>
  <c r="AS208" i="5"/>
  <c r="AR208" i="5"/>
  <c r="AQ208" i="5"/>
  <c r="AP208" i="5"/>
  <c r="BA207" i="5"/>
  <c r="AZ207" i="5"/>
  <c r="AY207" i="5"/>
  <c r="AX207" i="5"/>
  <c r="AW207" i="5"/>
  <c r="AV207" i="5"/>
  <c r="AU207" i="5"/>
  <c r="AT207" i="5"/>
  <c r="AS207" i="5"/>
  <c r="AR207" i="5"/>
  <c r="AQ207" i="5"/>
  <c r="AP207" i="5"/>
  <c r="BA206" i="5"/>
  <c r="AZ206" i="5"/>
  <c r="AY206" i="5"/>
  <c r="AX206" i="5"/>
  <c r="AW206" i="5"/>
  <c r="AV206" i="5"/>
  <c r="AU206" i="5"/>
  <c r="AT206" i="5"/>
  <c r="AS206" i="5"/>
  <c r="AR206" i="5"/>
  <c r="AQ206" i="5"/>
  <c r="AP206" i="5"/>
  <c r="BA205" i="5"/>
  <c r="AZ205" i="5"/>
  <c r="AY205" i="5"/>
  <c r="AX205" i="5"/>
  <c r="AW205" i="5"/>
  <c r="AV205" i="5"/>
  <c r="AU205" i="5"/>
  <c r="AT205" i="5"/>
  <c r="AS205" i="5"/>
  <c r="AR205" i="5"/>
  <c r="AQ205" i="5"/>
  <c r="AP205" i="5"/>
  <c r="BA204" i="5"/>
  <c r="AZ204" i="5"/>
  <c r="AY204" i="5"/>
  <c r="AX204" i="5"/>
  <c r="AW204" i="5"/>
  <c r="AV204" i="5"/>
  <c r="AU204" i="5"/>
  <c r="AT204" i="5"/>
  <c r="AS204" i="5"/>
  <c r="AR204" i="5"/>
  <c r="AQ204" i="5"/>
  <c r="AP204" i="5"/>
  <c r="BA203" i="5"/>
  <c r="AZ203" i="5"/>
  <c r="AY203" i="5"/>
  <c r="AX203" i="5"/>
  <c r="AW203" i="5"/>
  <c r="AV203" i="5"/>
  <c r="AU203" i="5"/>
  <c r="AT203" i="5"/>
  <c r="AS203" i="5"/>
  <c r="AR203" i="5"/>
  <c r="AQ203" i="5"/>
  <c r="AP203" i="5"/>
  <c r="BA202" i="5"/>
  <c r="AZ202" i="5"/>
  <c r="AY202" i="5"/>
  <c r="AX202" i="5"/>
  <c r="AW202" i="5"/>
  <c r="AV202" i="5"/>
  <c r="AU202" i="5"/>
  <c r="AT202" i="5"/>
  <c r="AS202" i="5"/>
  <c r="AR202" i="5"/>
  <c r="AQ202" i="5"/>
  <c r="AP202" i="5"/>
  <c r="BA201" i="5"/>
  <c r="AZ201" i="5"/>
  <c r="AY201" i="5"/>
  <c r="AX201" i="5"/>
  <c r="AW201" i="5"/>
  <c r="AV201" i="5"/>
  <c r="AU201" i="5"/>
  <c r="AT201" i="5"/>
  <c r="AS201" i="5"/>
  <c r="AR201" i="5"/>
  <c r="AQ201" i="5"/>
  <c r="AP201" i="5"/>
  <c r="BA200" i="5"/>
  <c r="AZ200" i="5"/>
  <c r="AY200" i="5"/>
  <c r="AX200" i="5"/>
  <c r="AW200" i="5"/>
  <c r="AV200" i="5"/>
  <c r="AU200" i="5"/>
  <c r="AT200" i="5"/>
  <c r="AS200" i="5"/>
  <c r="AR200" i="5"/>
  <c r="AQ200" i="5"/>
  <c r="AP200" i="5"/>
  <c r="BA199" i="5"/>
  <c r="AZ199" i="5"/>
  <c r="AY199" i="5"/>
  <c r="AX199" i="5"/>
  <c r="AW199" i="5"/>
  <c r="AV199" i="5"/>
  <c r="AU199" i="5"/>
  <c r="AT199" i="5"/>
  <c r="AS199" i="5"/>
  <c r="AR199" i="5"/>
  <c r="AQ199" i="5"/>
  <c r="AP199" i="5"/>
  <c r="BA198" i="5"/>
  <c r="AZ198" i="5"/>
  <c r="AY198" i="5"/>
  <c r="AX198" i="5"/>
  <c r="AW198" i="5"/>
  <c r="AV198" i="5"/>
  <c r="AU198" i="5"/>
  <c r="AT198" i="5"/>
  <c r="AS198" i="5"/>
  <c r="AR198" i="5"/>
  <c r="AQ198" i="5"/>
  <c r="AP198" i="5"/>
  <c r="BA197" i="5"/>
  <c r="AZ197" i="5"/>
  <c r="AY197" i="5"/>
  <c r="AX197" i="5"/>
  <c r="AW197" i="5"/>
  <c r="AV197" i="5"/>
  <c r="AU197" i="5"/>
  <c r="AT197" i="5"/>
  <c r="AS197" i="5"/>
  <c r="AR197" i="5"/>
  <c r="AQ197" i="5"/>
  <c r="AP197" i="5"/>
  <c r="BA196" i="5"/>
  <c r="AZ196" i="5"/>
  <c r="AY196" i="5"/>
  <c r="AX196" i="5"/>
  <c r="AW196" i="5"/>
  <c r="AV196" i="5"/>
  <c r="AU196" i="5"/>
  <c r="AT196" i="5"/>
  <c r="AS196" i="5"/>
  <c r="AR196" i="5"/>
  <c r="AQ196" i="5"/>
  <c r="AP196" i="5"/>
  <c r="BA195" i="5"/>
  <c r="AZ195" i="5"/>
  <c r="AY195" i="5"/>
  <c r="AX195" i="5"/>
  <c r="AW195" i="5"/>
  <c r="AV195" i="5"/>
  <c r="AU195" i="5"/>
  <c r="AT195" i="5"/>
  <c r="AS195" i="5"/>
  <c r="AR195" i="5"/>
  <c r="AQ195" i="5"/>
  <c r="AP195" i="5"/>
  <c r="BA194" i="5"/>
  <c r="AZ194" i="5"/>
  <c r="AY194" i="5"/>
  <c r="AX194" i="5"/>
  <c r="AW194" i="5"/>
  <c r="AV194" i="5"/>
  <c r="AU194" i="5"/>
  <c r="AT194" i="5"/>
  <c r="AS194" i="5"/>
  <c r="AR194" i="5"/>
  <c r="AQ194" i="5"/>
  <c r="AP194" i="5"/>
  <c r="BA193" i="5"/>
  <c r="AZ193" i="5"/>
  <c r="AY193" i="5"/>
  <c r="AX193" i="5"/>
  <c r="AW193" i="5"/>
  <c r="AV193" i="5"/>
  <c r="AU193" i="5"/>
  <c r="AT193" i="5"/>
  <c r="AS193" i="5"/>
  <c r="AR193" i="5"/>
  <c r="AQ193" i="5"/>
  <c r="AP193" i="5"/>
  <c r="BA192" i="5"/>
  <c r="AZ192" i="5"/>
  <c r="AY192" i="5"/>
  <c r="AX192" i="5"/>
  <c r="AW192" i="5"/>
  <c r="AV192" i="5"/>
  <c r="AU192" i="5"/>
  <c r="AT192" i="5"/>
  <c r="AS192" i="5"/>
  <c r="AR192" i="5"/>
  <c r="AQ192" i="5"/>
  <c r="AP192" i="5"/>
  <c r="BA191" i="5"/>
  <c r="AZ191" i="5"/>
  <c r="AY191" i="5"/>
  <c r="AX191" i="5"/>
  <c r="AW191" i="5"/>
  <c r="AV191" i="5"/>
  <c r="AU191" i="5"/>
  <c r="AT191" i="5"/>
  <c r="AS191" i="5"/>
  <c r="AR191" i="5"/>
  <c r="AQ191" i="5"/>
  <c r="AP191" i="5"/>
  <c r="BA190" i="5"/>
  <c r="AZ190" i="5"/>
  <c r="AY190" i="5"/>
  <c r="AX190" i="5"/>
  <c r="AW190" i="5"/>
  <c r="AV190" i="5"/>
  <c r="AU190" i="5"/>
  <c r="AT190" i="5"/>
  <c r="AS190" i="5"/>
  <c r="AR190" i="5"/>
  <c r="AQ190" i="5"/>
  <c r="AP190" i="5"/>
  <c r="BA189" i="5"/>
  <c r="AZ189" i="5"/>
  <c r="AY189" i="5"/>
  <c r="AX189" i="5"/>
  <c r="AW189" i="5"/>
  <c r="AV189" i="5"/>
  <c r="AU189" i="5"/>
  <c r="AT189" i="5"/>
  <c r="AS189" i="5"/>
  <c r="AR189" i="5"/>
  <c r="AQ189" i="5"/>
  <c r="AP189" i="5"/>
  <c r="BA188" i="5"/>
  <c r="AZ188" i="5"/>
  <c r="AY188" i="5"/>
  <c r="AX188" i="5"/>
  <c r="AW188" i="5"/>
  <c r="AV188" i="5"/>
  <c r="AU188" i="5"/>
  <c r="AT188" i="5"/>
  <c r="AS188" i="5"/>
  <c r="AR188" i="5"/>
  <c r="AQ188" i="5"/>
  <c r="AP188" i="5"/>
  <c r="BA187" i="5"/>
  <c r="AZ187" i="5"/>
  <c r="AY187" i="5"/>
  <c r="AX187" i="5"/>
  <c r="AW187" i="5"/>
  <c r="AV187" i="5"/>
  <c r="AU187" i="5"/>
  <c r="AT187" i="5"/>
  <c r="AS187" i="5"/>
  <c r="AR187" i="5"/>
  <c r="AQ187" i="5"/>
  <c r="AP187" i="5"/>
  <c r="BA186" i="5"/>
  <c r="AZ186" i="5"/>
  <c r="AY186" i="5"/>
  <c r="AX186" i="5"/>
  <c r="AW186" i="5"/>
  <c r="AV186" i="5"/>
  <c r="AU186" i="5"/>
  <c r="AT186" i="5"/>
  <c r="AS186" i="5"/>
  <c r="AR186" i="5"/>
  <c r="AQ186" i="5"/>
  <c r="AP186" i="5"/>
  <c r="BA185" i="5"/>
  <c r="AZ185" i="5"/>
  <c r="AY185" i="5"/>
  <c r="AX185" i="5"/>
  <c r="AW185" i="5"/>
  <c r="AV185" i="5"/>
  <c r="AU185" i="5"/>
  <c r="AT185" i="5"/>
  <c r="AS185" i="5"/>
  <c r="AR185" i="5"/>
  <c r="AQ185" i="5"/>
  <c r="AP185" i="5"/>
  <c r="BA184" i="5"/>
  <c r="AZ184" i="5"/>
  <c r="AY184" i="5"/>
  <c r="AX184" i="5"/>
  <c r="AW184" i="5"/>
  <c r="AV184" i="5"/>
  <c r="AU184" i="5"/>
  <c r="AT184" i="5"/>
  <c r="AS184" i="5"/>
  <c r="AR184" i="5"/>
  <c r="AQ184" i="5"/>
  <c r="AP184" i="5"/>
  <c r="BA183" i="5"/>
  <c r="AZ183" i="5"/>
  <c r="AY183" i="5"/>
  <c r="AX183" i="5"/>
  <c r="AW183" i="5"/>
  <c r="AV183" i="5"/>
  <c r="AU183" i="5"/>
  <c r="AT183" i="5"/>
  <c r="AS183" i="5"/>
  <c r="AR183" i="5"/>
  <c r="AQ183" i="5"/>
  <c r="AP183" i="5"/>
  <c r="BA182" i="5"/>
  <c r="AZ182" i="5"/>
  <c r="AY182" i="5"/>
  <c r="AX182" i="5"/>
  <c r="AW182" i="5"/>
  <c r="AV182" i="5"/>
  <c r="AU182" i="5"/>
  <c r="AT182" i="5"/>
  <c r="AS182" i="5"/>
  <c r="AR182" i="5"/>
  <c r="AQ182" i="5"/>
  <c r="AP182" i="5"/>
  <c r="BA181" i="5"/>
  <c r="AZ181" i="5"/>
  <c r="AY181" i="5"/>
  <c r="AX181" i="5"/>
  <c r="AW181" i="5"/>
  <c r="AV181" i="5"/>
  <c r="AU181" i="5"/>
  <c r="AT181" i="5"/>
  <c r="AS181" i="5"/>
  <c r="AR181" i="5"/>
  <c r="AQ181" i="5"/>
  <c r="AP181" i="5"/>
  <c r="BA180" i="5"/>
  <c r="AZ180" i="5"/>
  <c r="AY180" i="5"/>
  <c r="AX180" i="5"/>
  <c r="AW180" i="5"/>
  <c r="AV180" i="5"/>
  <c r="AU180" i="5"/>
  <c r="AT180" i="5"/>
  <c r="AS180" i="5"/>
  <c r="AR180" i="5"/>
  <c r="AQ180" i="5"/>
  <c r="AP180" i="5"/>
  <c r="BA179" i="5"/>
  <c r="AZ179" i="5"/>
  <c r="AY179" i="5"/>
  <c r="AX179" i="5"/>
  <c r="AW179" i="5"/>
  <c r="AV179" i="5"/>
  <c r="AU179" i="5"/>
  <c r="AT179" i="5"/>
  <c r="AS179" i="5"/>
  <c r="AR179" i="5"/>
  <c r="AQ179" i="5"/>
  <c r="AP179" i="5"/>
  <c r="BA178" i="5"/>
  <c r="AZ178" i="5"/>
  <c r="AY178" i="5"/>
  <c r="AX178" i="5"/>
  <c r="AW178" i="5"/>
  <c r="AV178" i="5"/>
  <c r="AU178" i="5"/>
  <c r="AT178" i="5"/>
  <c r="AS178" i="5"/>
  <c r="AR178" i="5"/>
  <c r="AQ178" i="5"/>
  <c r="AP178" i="5"/>
  <c r="BA177" i="5"/>
  <c r="AZ177" i="5"/>
  <c r="AY177" i="5"/>
  <c r="AX177" i="5"/>
  <c r="AW177" i="5"/>
  <c r="AV177" i="5"/>
  <c r="AU177" i="5"/>
  <c r="AT177" i="5"/>
  <c r="AS177" i="5"/>
  <c r="AR177" i="5"/>
  <c r="AQ177" i="5"/>
  <c r="AP177" i="5"/>
  <c r="BA176" i="5"/>
  <c r="AZ176" i="5"/>
  <c r="AY176" i="5"/>
  <c r="AX176" i="5"/>
  <c r="AW176" i="5"/>
  <c r="AV176" i="5"/>
  <c r="AU176" i="5"/>
  <c r="AT176" i="5"/>
  <c r="AS176" i="5"/>
  <c r="AR176" i="5"/>
  <c r="AQ176" i="5"/>
  <c r="AP176" i="5"/>
  <c r="BA175" i="5"/>
  <c r="AZ175" i="5"/>
  <c r="AY175" i="5"/>
  <c r="AX175" i="5"/>
  <c r="AW175" i="5"/>
  <c r="AV175" i="5"/>
  <c r="AU175" i="5"/>
  <c r="AT175" i="5"/>
  <c r="AS175" i="5"/>
  <c r="AR175" i="5"/>
  <c r="AQ175" i="5"/>
  <c r="AP175" i="5"/>
  <c r="BA174" i="5"/>
  <c r="AZ174" i="5"/>
  <c r="AY174" i="5"/>
  <c r="AX174" i="5"/>
  <c r="AW174" i="5"/>
  <c r="AV174" i="5"/>
  <c r="AU174" i="5"/>
  <c r="AT174" i="5"/>
  <c r="AS174" i="5"/>
  <c r="AR174" i="5"/>
  <c r="AQ174" i="5"/>
  <c r="AP174" i="5"/>
  <c r="BA173" i="5"/>
  <c r="AZ173" i="5"/>
  <c r="AY173" i="5"/>
  <c r="AX173" i="5"/>
  <c r="AW173" i="5"/>
  <c r="AV173" i="5"/>
  <c r="AU173" i="5"/>
  <c r="AT173" i="5"/>
  <c r="AS173" i="5"/>
  <c r="AR173" i="5"/>
  <c r="AQ173" i="5"/>
  <c r="AP173" i="5"/>
  <c r="BA172" i="5"/>
  <c r="AZ172" i="5"/>
  <c r="AY172" i="5"/>
  <c r="AX172" i="5"/>
  <c r="AW172" i="5"/>
  <c r="AV172" i="5"/>
  <c r="AU172" i="5"/>
  <c r="AT172" i="5"/>
  <c r="AS172" i="5"/>
  <c r="AR172" i="5"/>
  <c r="AQ172" i="5"/>
  <c r="AP172" i="5"/>
  <c r="BA171" i="5"/>
  <c r="AZ171" i="5"/>
  <c r="AY171" i="5"/>
  <c r="AX171" i="5"/>
  <c r="AW171" i="5"/>
  <c r="AV171" i="5"/>
  <c r="AU171" i="5"/>
  <c r="AT171" i="5"/>
  <c r="AS171" i="5"/>
  <c r="AR171" i="5"/>
  <c r="AQ171" i="5"/>
  <c r="AP171" i="5"/>
  <c r="BA170" i="5"/>
  <c r="AZ170" i="5"/>
  <c r="AY170" i="5"/>
  <c r="AX170" i="5"/>
  <c r="AW170" i="5"/>
  <c r="AV170" i="5"/>
  <c r="AU170" i="5"/>
  <c r="AT170" i="5"/>
  <c r="AS170" i="5"/>
  <c r="AR170" i="5"/>
  <c r="AQ170" i="5"/>
  <c r="AP170" i="5"/>
  <c r="BA169" i="5"/>
  <c r="AZ169" i="5"/>
  <c r="AY169" i="5"/>
  <c r="AX169" i="5"/>
  <c r="AW169" i="5"/>
  <c r="AV169" i="5"/>
  <c r="AU169" i="5"/>
  <c r="AT169" i="5"/>
  <c r="AS169" i="5"/>
  <c r="AR169" i="5"/>
  <c r="AQ169" i="5"/>
  <c r="AP169" i="5"/>
  <c r="BA168" i="5"/>
  <c r="AZ168" i="5"/>
  <c r="AY168" i="5"/>
  <c r="AX168" i="5"/>
  <c r="AW168" i="5"/>
  <c r="AV168" i="5"/>
  <c r="AU168" i="5"/>
  <c r="AT168" i="5"/>
  <c r="AS168" i="5"/>
  <c r="AR168" i="5"/>
  <c r="AQ168" i="5"/>
  <c r="AP168" i="5"/>
  <c r="BA167" i="5"/>
  <c r="AZ167" i="5"/>
  <c r="AY167" i="5"/>
  <c r="AX167" i="5"/>
  <c r="AW167" i="5"/>
  <c r="AV167" i="5"/>
  <c r="AU167" i="5"/>
  <c r="AT167" i="5"/>
  <c r="AS167" i="5"/>
  <c r="AR167" i="5"/>
  <c r="AQ167" i="5"/>
  <c r="AP167" i="5"/>
  <c r="BA166" i="5"/>
  <c r="AZ166" i="5"/>
  <c r="AY166" i="5"/>
  <c r="AX166" i="5"/>
  <c r="AW166" i="5"/>
  <c r="AV166" i="5"/>
  <c r="AU166" i="5"/>
  <c r="AT166" i="5"/>
  <c r="AS166" i="5"/>
  <c r="AR166" i="5"/>
  <c r="AQ166" i="5"/>
  <c r="AP166" i="5"/>
  <c r="BA165" i="5"/>
  <c r="AZ165" i="5"/>
  <c r="AY165" i="5"/>
  <c r="AX165" i="5"/>
  <c r="AW165" i="5"/>
  <c r="AV165" i="5"/>
  <c r="AU165" i="5"/>
  <c r="AT165" i="5"/>
  <c r="AS165" i="5"/>
  <c r="AR165" i="5"/>
  <c r="AQ165" i="5"/>
  <c r="AP165" i="5"/>
  <c r="BA164" i="5"/>
  <c r="AZ164" i="5"/>
  <c r="AY164" i="5"/>
  <c r="AX164" i="5"/>
  <c r="AW164" i="5"/>
  <c r="AV164" i="5"/>
  <c r="AU164" i="5"/>
  <c r="AT164" i="5"/>
  <c r="AS164" i="5"/>
  <c r="AR164" i="5"/>
  <c r="AQ164" i="5"/>
  <c r="AP164" i="5"/>
  <c r="BA163" i="5"/>
  <c r="AZ163" i="5"/>
  <c r="AY163" i="5"/>
  <c r="AX163" i="5"/>
  <c r="AW163" i="5"/>
  <c r="AV163" i="5"/>
  <c r="AU163" i="5"/>
  <c r="AT163" i="5"/>
  <c r="AS163" i="5"/>
  <c r="AR163" i="5"/>
  <c r="AQ163" i="5"/>
  <c r="AP163" i="5"/>
  <c r="BA162" i="5"/>
  <c r="AZ162" i="5"/>
  <c r="AY162" i="5"/>
  <c r="AX162" i="5"/>
  <c r="AW162" i="5"/>
  <c r="AV162" i="5"/>
  <c r="AU162" i="5"/>
  <c r="AT162" i="5"/>
  <c r="AS162" i="5"/>
  <c r="AR162" i="5"/>
  <c r="AQ162" i="5"/>
  <c r="AP162" i="5"/>
  <c r="BA161" i="5"/>
  <c r="AZ161" i="5"/>
  <c r="AY161" i="5"/>
  <c r="AX161" i="5"/>
  <c r="AW161" i="5"/>
  <c r="AV161" i="5"/>
  <c r="AU161" i="5"/>
  <c r="AT161" i="5"/>
  <c r="AS161" i="5"/>
  <c r="AR161" i="5"/>
  <c r="AQ161" i="5"/>
  <c r="AP161" i="5"/>
  <c r="BA160" i="5"/>
  <c r="AZ160" i="5"/>
  <c r="AY160" i="5"/>
  <c r="AX160" i="5"/>
  <c r="AW160" i="5"/>
  <c r="AV160" i="5"/>
  <c r="AU160" i="5"/>
  <c r="AT160" i="5"/>
  <c r="AS160" i="5"/>
  <c r="AR160" i="5"/>
  <c r="AQ160" i="5"/>
  <c r="AP160" i="5"/>
  <c r="BA159" i="5"/>
  <c r="AZ159" i="5"/>
  <c r="AY159" i="5"/>
  <c r="AX159" i="5"/>
  <c r="AW159" i="5"/>
  <c r="AV159" i="5"/>
  <c r="AU159" i="5"/>
  <c r="AT159" i="5"/>
  <c r="AS159" i="5"/>
  <c r="AR159" i="5"/>
  <c r="AQ159" i="5"/>
  <c r="AP159" i="5"/>
  <c r="BA158" i="5"/>
  <c r="AZ158" i="5"/>
  <c r="AY158" i="5"/>
  <c r="AX158" i="5"/>
  <c r="AW158" i="5"/>
  <c r="AV158" i="5"/>
  <c r="AU158" i="5"/>
  <c r="AT158" i="5"/>
  <c r="AS158" i="5"/>
  <c r="AR158" i="5"/>
  <c r="AQ158" i="5"/>
  <c r="AP158" i="5"/>
  <c r="BA157" i="5"/>
  <c r="AZ157" i="5"/>
  <c r="AY157" i="5"/>
  <c r="AX157" i="5"/>
  <c r="AW157" i="5"/>
  <c r="AV157" i="5"/>
  <c r="AU157" i="5"/>
  <c r="AT157" i="5"/>
  <c r="AS157" i="5"/>
  <c r="AR157" i="5"/>
  <c r="AQ157" i="5"/>
  <c r="AP157" i="5"/>
  <c r="BA156" i="5"/>
  <c r="AZ156" i="5"/>
  <c r="AY156" i="5"/>
  <c r="AX156" i="5"/>
  <c r="AW156" i="5"/>
  <c r="AV156" i="5"/>
  <c r="AU156" i="5"/>
  <c r="AT156" i="5"/>
  <c r="AS156" i="5"/>
  <c r="AR156" i="5"/>
  <c r="AQ156" i="5"/>
  <c r="AP156" i="5"/>
  <c r="BA155" i="5"/>
  <c r="AZ155" i="5"/>
  <c r="AY155" i="5"/>
  <c r="AX155" i="5"/>
  <c r="AW155" i="5"/>
  <c r="AV155" i="5"/>
  <c r="AU155" i="5"/>
  <c r="AT155" i="5"/>
  <c r="AS155" i="5"/>
  <c r="AR155" i="5"/>
  <c r="AQ155" i="5"/>
  <c r="AP155" i="5"/>
  <c r="BA154" i="5"/>
  <c r="AZ154" i="5"/>
  <c r="AY154" i="5"/>
  <c r="AX154" i="5"/>
  <c r="AW154" i="5"/>
  <c r="AV154" i="5"/>
  <c r="AU154" i="5"/>
  <c r="AT154" i="5"/>
  <c r="AS154" i="5"/>
  <c r="AR154" i="5"/>
  <c r="AQ154" i="5"/>
  <c r="AP154" i="5"/>
  <c r="BA153" i="5"/>
  <c r="AZ153" i="5"/>
  <c r="AY153" i="5"/>
  <c r="AX153" i="5"/>
  <c r="AW153" i="5"/>
  <c r="AV153" i="5"/>
  <c r="AU153" i="5"/>
  <c r="AT153" i="5"/>
  <c r="AS153" i="5"/>
  <c r="AR153" i="5"/>
  <c r="AQ153" i="5"/>
  <c r="AP153" i="5"/>
  <c r="BA152" i="5"/>
  <c r="AZ152" i="5"/>
  <c r="AY152" i="5"/>
  <c r="AX152" i="5"/>
  <c r="AW152" i="5"/>
  <c r="AV152" i="5"/>
  <c r="AU152" i="5"/>
  <c r="AT152" i="5"/>
  <c r="AS152" i="5"/>
  <c r="AR152" i="5"/>
  <c r="AQ152" i="5"/>
  <c r="AP152" i="5"/>
  <c r="BA151" i="5"/>
  <c r="AZ151" i="5"/>
  <c r="AY151" i="5"/>
  <c r="AX151" i="5"/>
  <c r="AW151" i="5"/>
  <c r="AV151" i="5"/>
  <c r="AU151" i="5"/>
  <c r="AT151" i="5"/>
  <c r="AS151" i="5"/>
  <c r="AR151" i="5"/>
  <c r="AQ151" i="5"/>
  <c r="AP151" i="5"/>
  <c r="BA150" i="5"/>
  <c r="AZ150" i="5"/>
  <c r="AY150" i="5"/>
  <c r="AX150" i="5"/>
  <c r="AW150" i="5"/>
  <c r="AV150" i="5"/>
  <c r="AU150" i="5"/>
  <c r="AT150" i="5"/>
  <c r="AS150" i="5"/>
  <c r="AR150" i="5"/>
  <c r="AQ150" i="5"/>
  <c r="AP150" i="5"/>
  <c r="BA149" i="5"/>
  <c r="AZ149" i="5"/>
  <c r="AY149" i="5"/>
  <c r="AX149" i="5"/>
  <c r="AW149" i="5"/>
  <c r="AV149" i="5"/>
  <c r="AU149" i="5"/>
  <c r="AT149" i="5"/>
  <c r="AS149" i="5"/>
  <c r="AR149" i="5"/>
  <c r="AQ149" i="5"/>
  <c r="AP149" i="5"/>
  <c r="BA148" i="5"/>
  <c r="AZ148" i="5"/>
  <c r="AY148" i="5"/>
  <c r="AX148" i="5"/>
  <c r="AW148" i="5"/>
  <c r="AV148" i="5"/>
  <c r="AU148" i="5"/>
  <c r="AT148" i="5"/>
  <c r="AS148" i="5"/>
  <c r="AR148" i="5"/>
  <c r="AQ148" i="5"/>
  <c r="AP148" i="5"/>
  <c r="BA147" i="5"/>
  <c r="AZ147" i="5"/>
  <c r="AY147" i="5"/>
  <c r="AX147" i="5"/>
  <c r="AW147" i="5"/>
  <c r="AV147" i="5"/>
  <c r="AU147" i="5"/>
  <c r="AT147" i="5"/>
  <c r="AS147" i="5"/>
  <c r="AR147" i="5"/>
  <c r="AQ147" i="5"/>
  <c r="AP147" i="5"/>
  <c r="BA146" i="5"/>
  <c r="AZ146" i="5"/>
  <c r="AY146" i="5"/>
  <c r="AX146" i="5"/>
  <c r="AW146" i="5"/>
  <c r="AV146" i="5"/>
  <c r="AU146" i="5"/>
  <c r="AT146" i="5"/>
  <c r="AS146" i="5"/>
  <c r="AR146" i="5"/>
  <c r="AQ146" i="5"/>
  <c r="AP146" i="5"/>
  <c r="BA145" i="5"/>
  <c r="AZ145" i="5"/>
  <c r="AY145" i="5"/>
  <c r="AX145" i="5"/>
  <c r="AW145" i="5"/>
  <c r="AV145" i="5"/>
  <c r="AU145" i="5"/>
  <c r="AT145" i="5"/>
  <c r="AS145" i="5"/>
  <c r="AR145" i="5"/>
  <c r="AQ145" i="5"/>
  <c r="AP145" i="5"/>
  <c r="BA144" i="5"/>
  <c r="AZ144" i="5"/>
  <c r="AY144" i="5"/>
  <c r="AX144" i="5"/>
  <c r="AW144" i="5"/>
  <c r="AV144" i="5"/>
  <c r="AU144" i="5"/>
  <c r="AT144" i="5"/>
  <c r="AS144" i="5"/>
  <c r="AR144" i="5"/>
  <c r="AQ144" i="5"/>
  <c r="AP144" i="5"/>
  <c r="BA143" i="5"/>
  <c r="AZ143" i="5"/>
  <c r="AY143" i="5"/>
  <c r="AX143" i="5"/>
  <c r="AW143" i="5"/>
  <c r="AV143" i="5"/>
  <c r="AU143" i="5"/>
  <c r="AT143" i="5"/>
  <c r="AS143" i="5"/>
  <c r="AR143" i="5"/>
  <c r="AQ143" i="5"/>
  <c r="AP143" i="5"/>
  <c r="BA142" i="5"/>
  <c r="AZ142" i="5"/>
  <c r="AY142" i="5"/>
  <c r="AX142" i="5"/>
  <c r="AW142" i="5"/>
  <c r="AV142" i="5"/>
  <c r="AU142" i="5"/>
  <c r="AT142" i="5"/>
  <c r="AS142" i="5"/>
  <c r="AR142" i="5"/>
  <c r="AQ142" i="5"/>
  <c r="AP142" i="5"/>
  <c r="BA141" i="5"/>
  <c r="AZ141" i="5"/>
  <c r="AY141" i="5"/>
  <c r="AX141" i="5"/>
  <c r="AW141" i="5"/>
  <c r="AV141" i="5"/>
  <c r="AU141" i="5"/>
  <c r="AT141" i="5"/>
  <c r="AS141" i="5"/>
  <c r="AR141" i="5"/>
  <c r="AQ141" i="5"/>
  <c r="AP141" i="5"/>
  <c r="BA140" i="5"/>
  <c r="AZ140" i="5"/>
  <c r="AY140" i="5"/>
  <c r="AX140" i="5"/>
  <c r="AW140" i="5"/>
  <c r="AV140" i="5"/>
  <c r="AU140" i="5"/>
  <c r="AT140" i="5"/>
  <c r="AS140" i="5"/>
  <c r="AR140" i="5"/>
  <c r="AQ140" i="5"/>
  <c r="AP140" i="5"/>
  <c r="BA139" i="5"/>
  <c r="AZ139" i="5"/>
  <c r="AY139" i="5"/>
  <c r="AX139" i="5"/>
  <c r="AW139" i="5"/>
  <c r="AV139" i="5"/>
  <c r="AU139" i="5"/>
  <c r="AT139" i="5"/>
  <c r="AS139" i="5"/>
  <c r="AR139" i="5"/>
  <c r="AQ139" i="5"/>
  <c r="AP139" i="5"/>
  <c r="BA138" i="5"/>
  <c r="AZ138" i="5"/>
  <c r="AY138" i="5"/>
  <c r="AX138" i="5"/>
  <c r="AW138" i="5"/>
  <c r="AV138" i="5"/>
  <c r="AU138" i="5"/>
  <c r="AT138" i="5"/>
  <c r="AS138" i="5"/>
  <c r="AR138" i="5"/>
  <c r="AQ138" i="5"/>
  <c r="AP138" i="5"/>
  <c r="BA137" i="5"/>
  <c r="AZ137" i="5"/>
  <c r="AY137" i="5"/>
  <c r="AX137" i="5"/>
  <c r="AW137" i="5"/>
  <c r="AV137" i="5"/>
  <c r="AU137" i="5"/>
  <c r="AT137" i="5"/>
  <c r="AS137" i="5"/>
  <c r="AR137" i="5"/>
  <c r="AQ137" i="5"/>
  <c r="AP137" i="5"/>
  <c r="BA136" i="5"/>
  <c r="AZ136" i="5"/>
  <c r="AY136" i="5"/>
  <c r="AX136" i="5"/>
  <c r="AW136" i="5"/>
  <c r="AV136" i="5"/>
  <c r="AU136" i="5"/>
  <c r="AT136" i="5"/>
  <c r="AS136" i="5"/>
  <c r="AR136" i="5"/>
  <c r="AQ136" i="5"/>
  <c r="AP136" i="5"/>
  <c r="BA135" i="5"/>
  <c r="AZ135" i="5"/>
  <c r="AY135" i="5"/>
  <c r="AX135" i="5"/>
  <c r="AW135" i="5"/>
  <c r="AV135" i="5"/>
  <c r="AU135" i="5"/>
  <c r="AT135" i="5"/>
  <c r="AS135" i="5"/>
  <c r="AR135" i="5"/>
  <c r="AQ135" i="5"/>
  <c r="AP135" i="5"/>
  <c r="BA134" i="5"/>
  <c r="AZ134" i="5"/>
  <c r="AY134" i="5"/>
  <c r="AX134" i="5"/>
  <c r="AW134" i="5"/>
  <c r="AV134" i="5"/>
  <c r="AU134" i="5"/>
  <c r="AT134" i="5"/>
  <c r="AS134" i="5"/>
  <c r="AR134" i="5"/>
  <c r="AQ134" i="5"/>
  <c r="AP134" i="5"/>
  <c r="BA133" i="5"/>
  <c r="AZ133" i="5"/>
  <c r="AY133" i="5"/>
  <c r="AX133" i="5"/>
  <c r="AW133" i="5"/>
  <c r="AV133" i="5"/>
  <c r="AU133" i="5"/>
  <c r="AT133" i="5"/>
  <c r="AS133" i="5"/>
  <c r="AR133" i="5"/>
  <c r="AQ133" i="5"/>
  <c r="AP133" i="5"/>
  <c r="BA132" i="5"/>
  <c r="AZ132" i="5"/>
  <c r="AY132" i="5"/>
  <c r="AX132" i="5"/>
  <c r="AW132" i="5"/>
  <c r="AV132" i="5"/>
  <c r="AU132" i="5"/>
  <c r="AT132" i="5"/>
  <c r="AS132" i="5"/>
  <c r="AR132" i="5"/>
  <c r="AQ132" i="5"/>
  <c r="AP132" i="5"/>
  <c r="BA131" i="5"/>
  <c r="AZ131" i="5"/>
  <c r="AY131" i="5"/>
  <c r="AX131" i="5"/>
  <c r="AW131" i="5"/>
  <c r="AV131" i="5"/>
  <c r="AU131" i="5"/>
  <c r="AT131" i="5"/>
  <c r="AS131" i="5"/>
  <c r="AR131" i="5"/>
  <c r="AQ131" i="5"/>
  <c r="AP131" i="5"/>
  <c r="BA130" i="5"/>
  <c r="AZ130" i="5"/>
  <c r="AY130" i="5"/>
  <c r="AX130" i="5"/>
  <c r="AW130" i="5"/>
  <c r="AV130" i="5"/>
  <c r="AU130" i="5"/>
  <c r="AT130" i="5"/>
  <c r="AS130" i="5"/>
  <c r="AR130" i="5"/>
  <c r="AQ130" i="5"/>
  <c r="AP130" i="5"/>
  <c r="BA129" i="5"/>
  <c r="AZ129" i="5"/>
  <c r="AY129" i="5"/>
  <c r="AX129" i="5"/>
  <c r="AW129" i="5"/>
  <c r="AV129" i="5"/>
  <c r="AU129" i="5"/>
  <c r="AT129" i="5"/>
  <c r="AS129" i="5"/>
  <c r="AR129" i="5"/>
  <c r="AQ129" i="5"/>
  <c r="AP129" i="5"/>
  <c r="BA128" i="5"/>
  <c r="AZ128" i="5"/>
  <c r="AY128" i="5"/>
  <c r="AX128" i="5"/>
  <c r="AW128" i="5"/>
  <c r="AV128" i="5"/>
  <c r="AU128" i="5"/>
  <c r="AT128" i="5"/>
  <c r="AS128" i="5"/>
  <c r="AR128" i="5"/>
  <c r="AQ128" i="5"/>
  <c r="AP128" i="5"/>
  <c r="BA127" i="5"/>
  <c r="AZ127" i="5"/>
  <c r="AY127" i="5"/>
  <c r="AX127" i="5"/>
  <c r="AW127" i="5"/>
  <c r="AV127" i="5"/>
  <c r="AU127" i="5"/>
  <c r="AT127" i="5"/>
  <c r="AS127" i="5"/>
  <c r="AR127" i="5"/>
  <c r="AQ127" i="5"/>
  <c r="AP127" i="5"/>
  <c r="BA126" i="5"/>
  <c r="AZ126" i="5"/>
  <c r="AY126" i="5"/>
  <c r="AX126" i="5"/>
  <c r="AW126" i="5"/>
  <c r="AV126" i="5"/>
  <c r="AU126" i="5"/>
  <c r="AT126" i="5"/>
  <c r="AS126" i="5"/>
  <c r="AR126" i="5"/>
  <c r="AQ126" i="5"/>
  <c r="AP126" i="5"/>
  <c r="BA125" i="5"/>
  <c r="AZ125" i="5"/>
  <c r="AY125" i="5"/>
  <c r="AX125" i="5"/>
  <c r="AW125" i="5"/>
  <c r="AV125" i="5"/>
  <c r="AU125" i="5"/>
  <c r="AT125" i="5"/>
  <c r="AS125" i="5"/>
  <c r="AR125" i="5"/>
  <c r="AQ125" i="5"/>
  <c r="AP125" i="5"/>
  <c r="BA124" i="5"/>
  <c r="AZ124" i="5"/>
  <c r="AY124" i="5"/>
  <c r="AX124" i="5"/>
  <c r="AW124" i="5"/>
  <c r="AV124" i="5"/>
  <c r="AU124" i="5"/>
  <c r="AT124" i="5"/>
  <c r="AS124" i="5"/>
  <c r="AR124" i="5"/>
  <c r="AQ124" i="5"/>
  <c r="AP124" i="5"/>
  <c r="BA123" i="5"/>
  <c r="AZ123" i="5"/>
  <c r="AY123" i="5"/>
  <c r="AX123" i="5"/>
  <c r="AW123" i="5"/>
  <c r="AV123" i="5"/>
  <c r="AU123" i="5"/>
  <c r="AT123" i="5"/>
  <c r="AS123" i="5"/>
  <c r="AR123" i="5"/>
  <c r="AQ123" i="5"/>
  <c r="AP123" i="5"/>
  <c r="BA122" i="5"/>
  <c r="AZ122" i="5"/>
  <c r="AY122" i="5"/>
  <c r="AX122" i="5"/>
  <c r="AW122" i="5"/>
  <c r="AV122" i="5"/>
  <c r="AU122" i="5"/>
  <c r="AT122" i="5"/>
  <c r="AS122" i="5"/>
  <c r="AR122" i="5"/>
  <c r="AQ122" i="5"/>
  <c r="AP122" i="5"/>
  <c r="BA121" i="5"/>
  <c r="AZ121" i="5"/>
  <c r="AY121" i="5"/>
  <c r="AX121" i="5"/>
  <c r="AW121" i="5"/>
  <c r="AV121" i="5"/>
  <c r="AU121" i="5"/>
  <c r="AT121" i="5"/>
  <c r="AS121" i="5"/>
  <c r="AR121" i="5"/>
  <c r="AQ121" i="5"/>
  <c r="AP121" i="5"/>
  <c r="BA120" i="5"/>
  <c r="AZ120" i="5"/>
  <c r="AY120" i="5"/>
  <c r="AX120" i="5"/>
  <c r="AW120" i="5"/>
  <c r="AV120" i="5"/>
  <c r="AU120" i="5"/>
  <c r="AT120" i="5"/>
  <c r="AS120" i="5"/>
  <c r="AR120" i="5"/>
  <c r="AQ120" i="5"/>
  <c r="AP120" i="5"/>
  <c r="BA119" i="5"/>
  <c r="AZ119" i="5"/>
  <c r="AY119" i="5"/>
  <c r="AX119" i="5"/>
  <c r="AW119" i="5"/>
  <c r="AV119" i="5"/>
  <c r="AU119" i="5"/>
  <c r="AT119" i="5"/>
  <c r="AS119" i="5"/>
  <c r="AR119" i="5"/>
  <c r="AQ119" i="5"/>
  <c r="AP119" i="5"/>
  <c r="BA118" i="5"/>
  <c r="AZ118" i="5"/>
  <c r="AY118" i="5"/>
  <c r="AX118" i="5"/>
  <c r="AW118" i="5"/>
  <c r="AV118" i="5"/>
  <c r="AU118" i="5"/>
  <c r="AT118" i="5"/>
  <c r="AS118" i="5"/>
  <c r="AR118" i="5"/>
  <c r="AQ118" i="5"/>
  <c r="AP118" i="5"/>
  <c r="BA117" i="5"/>
  <c r="AZ117" i="5"/>
  <c r="AY117" i="5"/>
  <c r="AX117" i="5"/>
  <c r="AW117" i="5"/>
  <c r="AV117" i="5"/>
  <c r="AU117" i="5"/>
  <c r="AT117" i="5"/>
  <c r="AS117" i="5"/>
  <c r="AR117" i="5"/>
  <c r="AQ117" i="5"/>
  <c r="AP117" i="5"/>
  <c r="BA116" i="5"/>
  <c r="AZ116" i="5"/>
  <c r="AY116" i="5"/>
  <c r="AX116" i="5"/>
  <c r="AW116" i="5"/>
  <c r="AV116" i="5"/>
  <c r="AU116" i="5"/>
  <c r="AT116" i="5"/>
  <c r="AS116" i="5"/>
  <c r="AR116" i="5"/>
  <c r="AQ116" i="5"/>
  <c r="AP116" i="5"/>
  <c r="BA115" i="5"/>
  <c r="AZ115" i="5"/>
  <c r="AY115" i="5"/>
  <c r="AX115" i="5"/>
  <c r="AW115" i="5"/>
  <c r="AV115" i="5"/>
  <c r="AU115" i="5"/>
  <c r="AT115" i="5"/>
  <c r="AS115" i="5"/>
  <c r="AR115" i="5"/>
  <c r="AQ115" i="5"/>
  <c r="AP115" i="5"/>
  <c r="BA114" i="5"/>
  <c r="AZ114" i="5"/>
  <c r="AY114" i="5"/>
  <c r="AX114" i="5"/>
  <c r="AW114" i="5"/>
  <c r="AV114" i="5"/>
  <c r="AU114" i="5"/>
  <c r="AT114" i="5"/>
  <c r="AS114" i="5"/>
  <c r="AR114" i="5"/>
  <c r="AQ114" i="5"/>
  <c r="AP114" i="5"/>
  <c r="BA113" i="5"/>
  <c r="AZ113" i="5"/>
  <c r="AY113" i="5"/>
  <c r="AX113" i="5"/>
  <c r="AW113" i="5"/>
  <c r="AV113" i="5"/>
  <c r="AU113" i="5"/>
  <c r="AT113" i="5"/>
  <c r="AS113" i="5"/>
  <c r="AR113" i="5"/>
  <c r="AQ113" i="5"/>
  <c r="AP113" i="5"/>
  <c r="BA112" i="5"/>
  <c r="AZ112" i="5"/>
  <c r="AY112" i="5"/>
  <c r="AX112" i="5"/>
  <c r="AW112" i="5"/>
  <c r="AV112" i="5"/>
  <c r="AU112" i="5"/>
  <c r="AT112" i="5"/>
  <c r="AS112" i="5"/>
  <c r="AR112" i="5"/>
  <c r="AQ112" i="5"/>
  <c r="AP112" i="5"/>
  <c r="BA111" i="5"/>
  <c r="AZ111" i="5"/>
  <c r="AY111" i="5"/>
  <c r="AX111" i="5"/>
  <c r="AW111" i="5"/>
  <c r="AV111" i="5"/>
  <c r="AU111" i="5"/>
  <c r="AT111" i="5"/>
  <c r="AS111" i="5"/>
  <c r="AR111" i="5"/>
  <c r="AQ111" i="5"/>
  <c r="AP111" i="5"/>
  <c r="BA110" i="5"/>
  <c r="AZ110" i="5"/>
  <c r="AY110" i="5"/>
  <c r="AX110" i="5"/>
  <c r="AW110" i="5"/>
  <c r="AV110" i="5"/>
  <c r="AU110" i="5"/>
  <c r="AT110" i="5"/>
  <c r="AS110" i="5"/>
  <c r="AR110" i="5"/>
  <c r="AQ110" i="5"/>
  <c r="AP110" i="5"/>
  <c r="BA109" i="5"/>
  <c r="AZ109" i="5"/>
  <c r="AY109" i="5"/>
  <c r="AX109" i="5"/>
  <c r="AW109" i="5"/>
  <c r="AV109" i="5"/>
  <c r="AU109" i="5"/>
  <c r="AT109" i="5"/>
  <c r="AS109" i="5"/>
  <c r="AR109" i="5"/>
  <c r="AQ109" i="5"/>
  <c r="AP109" i="5"/>
  <c r="BA108" i="5"/>
  <c r="AZ108" i="5"/>
  <c r="AY108" i="5"/>
  <c r="AX108" i="5"/>
  <c r="AW108" i="5"/>
  <c r="AV108" i="5"/>
  <c r="AU108" i="5"/>
  <c r="AT108" i="5"/>
  <c r="AS108" i="5"/>
  <c r="AR108" i="5"/>
  <c r="AQ108" i="5"/>
  <c r="AP108" i="5"/>
  <c r="BA107" i="5"/>
  <c r="AZ107" i="5"/>
  <c r="AY107" i="5"/>
  <c r="AX107" i="5"/>
  <c r="AW107" i="5"/>
  <c r="AV107" i="5"/>
  <c r="AU107" i="5"/>
  <c r="AT107" i="5"/>
  <c r="AS107" i="5"/>
  <c r="AR107" i="5"/>
  <c r="AQ107" i="5"/>
  <c r="AP107" i="5"/>
  <c r="BA106" i="5"/>
  <c r="AZ106" i="5"/>
  <c r="AY106" i="5"/>
  <c r="AX106" i="5"/>
  <c r="AW106" i="5"/>
  <c r="AV106" i="5"/>
  <c r="AU106" i="5"/>
  <c r="AT106" i="5"/>
  <c r="AS106" i="5"/>
  <c r="AR106" i="5"/>
  <c r="AQ106" i="5"/>
  <c r="AP106" i="5"/>
  <c r="BA105" i="5"/>
  <c r="AZ105" i="5"/>
  <c r="AY105" i="5"/>
  <c r="AX105" i="5"/>
  <c r="AW105" i="5"/>
  <c r="AV105" i="5"/>
  <c r="AU105" i="5"/>
  <c r="AT105" i="5"/>
  <c r="AS105" i="5"/>
  <c r="AR105" i="5"/>
  <c r="AQ105" i="5"/>
  <c r="AP105" i="5"/>
  <c r="BA104" i="5"/>
  <c r="AZ104" i="5"/>
  <c r="AY104" i="5"/>
  <c r="AX104" i="5"/>
  <c r="AW104" i="5"/>
  <c r="AV104" i="5"/>
  <c r="AU104" i="5"/>
  <c r="AT104" i="5"/>
  <c r="AS104" i="5"/>
  <c r="AR104" i="5"/>
  <c r="AQ104" i="5"/>
  <c r="AP104" i="5"/>
  <c r="BA103" i="5"/>
  <c r="AZ103" i="5"/>
  <c r="AY103" i="5"/>
  <c r="AX103" i="5"/>
  <c r="AW103" i="5"/>
  <c r="AV103" i="5"/>
  <c r="AU103" i="5"/>
  <c r="AT103" i="5"/>
  <c r="AS103" i="5"/>
  <c r="AR103" i="5"/>
  <c r="AQ103" i="5"/>
  <c r="AP103" i="5"/>
  <c r="BA102" i="5"/>
  <c r="AZ102" i="5"/>
  <c r="AY102" i="5"/>
  <c r="AX102" i="5"/>
  <c r="AW102" i="5"/>
  <c r="AV102" i="5"/>
  <c r="AU102" i="5"/>
  <c r="AT102" i="5"/>
  <c r="AS102" i="5"/>
  <c r="AR102" i="5"/>
  <c r="AQ102" i="5"/>
  <c r="AP102" i="5"/>
  <c r="BA101" i="5"/>
  <c r="AZ101" i="5"/>
  <c r="AY101" i="5"/>
  <c r="AX101" i="5"/>
  <c r="AW101" i="5"/>
  <c r="AV101" i="5"/>
  <c r="AU101" i="5"/>
  <c r="AT101" i="5"/>
  <c r="AS101" i="5"/>
  <c r="AR101" i="5"/>
  <c r="AQ101" i="5"/>
  <c r="AP101" i="5"/>
  <c r="BA100" i="5"/>
  <c r="AZ100" i="5"/>
  <c r="AY100" i="5"/>
  <c r="AX100" i="5"/>
  <c r="AW100" i="5"/>
  <c r="AV100" i="5"/>
  <c r="AU100" i="5"/>
  <c r="AT100" i="5"/>
  <c r="AS100" i="5"/>
  <c r="AR100" i="5"/>
  <c r="AQ100" i="5"/>
  <c r="AP100" i="5"/>
  <c r="BA99" i="5"/>
  <c r="AZ99" i="5"/>
  <c r="AY99" i="5"/>
  <c r="AX99" i="5"/>
  <c r="AW99" i="5"/>
  <c r="AV99" i="5"/>
  <c r="AU99" i="5"/>
  <c r="AT99" i="5"/>
  <c r="AS99" i="5"/>
  <c r="AR99" i="5"/>
  <c r="AQ99" i="5"/>
  <c r="AP99" i="5"/>
  <c r="BA98" i="5"/>
  <c r="AZ98" i="5"/>
  <c r="AY98" i="5"/>
  <c r="AX98" i="5"/>
  <c r="AW98" i="5"/>
  <c r="AV98" i="5"/>
  <c r="AU98" i="5"/>
  <c r="AT98" i="5"/>
  <c r="AS98" i="5"/>
  <c r="AR98" i="5"/>
  <c r="AQ98" i="5"/>
  <c r="AP98" i="5"/>
  <c r="BA97" i="5"/>
  <c r="AZ97" i="5"/>
  <c r="AY97" i="5"/>
  <c r="AX97" i="5"/>
  <c r="AW97" i="5"/>
  <c r="AV97" i="5"/>
  <c r="AU97" i="5"/>
  <c r="AT97" i="5"/>
  <c r="AS97" i="5"/>
  <c r="AR97" i="5"/>
  <c r="AQ97" i="5"/>
  <c r="AP97" i="5"/>
  <c r="BA96" i="5"/>
  <c r="AZ96" i="5"/>
  <c r="AY96" i="5"/>
  <c r="AX96" i="5"/>
  <c r="AW96" i="5"/>
  <c r="AV96" i="5"/>
  <c r="AU96" i="5"/>
  <c r="AT96" i="5"/>
  <c r="AS96" i="5"/>
  <c r="AR96" i="5"/>
  <c r="AQ96" i="5"/>
  <c r="AP96" i="5"/>
  <c r="BA95" i="5"/>
  <c r="AZ95" i="5"/>
  <c r="AY95" i="5"/>
  <c r="AX95" i="5"/>
  <c r="AW95" i="5"/>
  <c r="AV95" i="5"/>
  <c r="AU95" i="5"/>
  <c r="AT95" i="5"/>
  <c r="AS95" i="5"/>
  <c r="AR95" i="5"/>
  <c r="AQ95" i="5"/>
  <c r="AP95" i="5"/>
  <c r="BA94" i="5"/>
  <c r="AZ94" i="5"/>
  <c r="AY94" i="5"/>
  <c r="AX94" i="5"/>
  <c r="AW94" i="5"/>
  <c r="AV94" i="5"/>
  <c r="AU94" i="5"/>
  <c r="AT94" i="5"/>
  <c r="AS94" i="5"/>
  <c r="AR94" i="5"/>
  <c r="AQ94" i="5"/>
  <c r="AP94" i="5"/>
  <c r="BA93" i="5"/>
  <c r="AZ93" i="5"/>
  <c r="AY93" i="5"/>
  <c r="AX93" i="5"/>
  <c r="AW93" i="5"/>
  <c r="AV93" i="5"/>
  <c r="AU93" i="5"/>
  <c r="AT93" i="5"/>
  <c r="AS93" i="5"/>
  <c r="AR93" i="5"/>
  <c r="AQ93" i="5"/>
  <c r="AP93" i="5"/>
  <c r="BA92" i="5"/>
  <c r="AZ92" i="5"/>
  <c r="AY92" i="5"/>
  <c r="AX92" i="5"/>
  <c r="AW92" i="5"/>
  <c r="AV92" i="5"/>
  <c r="AU92" i="5"/>
  <c r="AT92" i="5"/>
  <c r="AS92" i="5"/>
  <c r="AR92" i="5"/>
  <c r="AQ92" i="5"/>
  <c r="AP92" i="5"/>
  <c r="BA91" i="5"/>
  <c r="AZ91" i="5"/>
  <c r="AY91" i="5"/>
  <c r="AX91" i="5"/>
  <c r="AW91" i="5"/>
  <c r="AV91" i="5"/>
  <c r="AU91" i="5"/>
  <c r="AT91" i="5"/>
  <c r="AS91" i="5"/>
  <c r="AR91" i="5"/>
  <c r="AQ91" i="5"/>
  <c r="AP91" i="5"/>
  <c r="BA90" i="5"/>
  <c r="AZ90" i="5"/>
  <c r="AY90" i="5"/>
  <c r="AX90" i="5"/>
  <c r="AW90" i="5"/>
  <c r="AV90" i="5"/>
  <c r="AU90" i="5"/>
  <c r="AT90" i="5"/>
  <c r="AS90" i="5"/>
  <c r="AR90" i="5"/>
  <c r="AQ90" i="5"/>
  <c r="AP90" i="5"/>
  <c r="BA89" i="5"/>
  <c r="AZ89" i="5"/>
  <c r="AY89" i="5"/>
  <c r="AX89" i="5"/>
  <c r="AW89" i="5"/>
  <c r="AV89" i="5"/>
  <c r="AU89" i="5"/>
  <c r="AT89" i="5"/>
  <c r="AS89" i="5"/>
  <c r="AR89" i="5"/>
  <c r="AQ89" i="5"/>
  <c r="AP89" i="5"/>
  <c r="BA88" i="5"/>
  <c r="AZ88" i="5"/>
  <c r="AY88" i="5"/>
  <c r="AX88" i="5"/>
  <c r="AW88" i="5"/>
  <c r="AV88" i="5"/>
  <c r="AU88" i="5"/>
  <c r="AT88" i="5"/>
  <c r="AS88" i="5"/>
  <c r="AR88" i="5"/>
  <c r="AQ88" i="5"/>
  <c r="AP88" i="5"/>
  <c r="BA87" i="5"/>
  <c r="AZ87" i="5"/>
  <c r="AY87" i="5"/>
  <c r="AX87" i="5"/>
  <c r="AW87" i="5"/>
  <c r="AV87" i="5"/>
  <c r="AU87" i="5"/>
  <c r="AT87" i="5"/>
  <c r="AS87" i="5"/>
  <c r="AR87" i="5"/>
  <c r="AQ87" i="5"/>
  <c r="AP87" i="5"/>
  <c r="BA86" i="5"/>
  <c r="AZ86" i="5"/>
  <c r="AY86" i="5"/>
  <c r="AX86" i="5"/>
  <c r="AW86" i="5"/>
  <c r="AV86" i="5"/>
  <c r="AU86" i="5"/>
  <c r="AT86" i="5"/>
  <c r="AS86" i="5"/>
  <c r="AR86" i="5"/>
  <c r="AQ86" i="5"/>
  <c r="AP86" i="5"/>
  <c r="BA85" i="5"/>
  <c r="AZ85" i="5"/>
  <c r="AY85" i="5"/>
  <c r="AX85" i="5"/>
  <c r="AW85" i="5"/>
  <c r="AV85" i="5"/>
  <c r="AU85" i="5"/>
  <c r="AT85" i="5"/>
  <c r="AS85" i="5"/>
  <c r="AR85" i="5"/>
  <c r="AQ85" i="5"/>
  <c r="AP85" i="5"/>
  <c r="BA84" i="5"/>
  <c r="AZ84" i="5"/>
  <c r="AY84" i="5"/>
  <c r="AX84" i="5"/>
  <c r="AW84" i="5"/>
  <c r="AV84" i="5"/>
  <c r="AU84" i="5"/>
  <c r="AT84" i="5"/>
  <c r="AS84" i="5"/>
  <c r="AR84" i="5"/>
  <c r="AQ84" i="5"/>
  <c r="AP84" i="5"/>
  <c r="BA83" i="5"/>
  <c r="AZ83" i="5"/>
  <c r="AY83" i="5"/>
  <c r="AX83" i="5"/>
  <c r="AW83" i="5"/>
  <c r="AV83" i="5"/>
  <c r="AU83" i="5"/>
  <c r="AT83" i="5"/>
  <c r="AS83" i="5"/>
  <c r="AR83" i="5"/>
  <c r="AQ83" i="5"/>
  <c r="AP83" i="5"/>
  <c r="BA82" i="5"/>
  <c r="AZ82" i="5"/>
  <c r="AY82" i="5"/>
  <c r="AX82" i="5"/>
  <c r="AW82" i="5"/>
  <c r="AV82" i="5"/>
  <c r="AU82" i="5"/>
  <c r="AT82" i="5"/>
  <c r="AS82" i="5"/>
  <c r="AR82" i="5"/>
  <c r="AQ82" i="5"/>
  <c r="AP82" i="5"/>
  <c r="BA81" i="5"/>
  <c r="AZ81" i="5"/>
  <c r="AY81" i="5"/>
  <c r="AX81" i="5"/>
  <c r="AW81" i="5"/>
  <c r="AV81" i="5"/>
  <c r="AU81" i="5"/>
  <c r="AT81" i="5"/>
  <c r="AS81" i="5"/>
  <c r="AR81" i="5"/>
  <c r="AQ81" i="5"/>
  <c r="AP81" i="5"/>
  <c r="BA80" i="5"/>
  <c r="AZ80" i="5"/>
  <c r="AY80" i="5"/>
  <c r="AX80" i="5"/>
  <c r="AW80" i="5"/>
  <c r="AV80" i="5"/>
  <c r="AU80" i="5"/>
  <c r="AT80" i="5"/>
  <c r="AS80" i="5"/>
  <c r="AR80" i="5"/>
  <c r="AQ80" i="5"/>
  <c r="AP80" i="5"/>
  <c r="BA79" i="5"/>
  <c r="AZ79" i="5"/>
  <c r="AY79" i="5"/>
  <c r="AX79" i="5"/>
  <c r="AW79" i="5"/>
  <c r="AV79" i="5"/>
  <c r="AU79" i="5"/>
  <c r="AT79" i="5"/>
  <c r="AS79" i="5"/>
  <c r="AR79" i="5"/>
  <c r="AQ79" i="5"/>
  <c r="AP79" i="5"/>
  <c r="BA78" i="5"/>
  <c r="AZ78" i="5"/>
  <c r="AY78" i="5"/>
  <c r="AX78" i="5"/>
  <c r="AW78" i="5"/>
  <c r="AV78" i="5"/>
  <c r="AU78" i="5"/>
  <c r="AT78" i="5"/>
  <c r="AS78" i="5"/>
  <c r="AR78" i="5"/>
  <c r="AQ78" i="5"/>
  <c r="AP78" i="5"/>
  <c r="BA77" i="5"/>
  <c r="AZ77" i="5"/>
  <c r="AY77" i="5"/>
  <c r="AX77" i="5"/>
  <c r="AW77" i="5"/>
  <c r="AV77" i="5"/>
  <c r="AU77" i="5"/>
  <c r="AT77" i="5"/>
  <c r="AS77" i="5"/>
  <c r="AR77" i="5"/>
  <c r="AQ77" i="5"/>
  <c r="AP77" i="5"/>
  <c r="BA76" i="5"/>
  <c r="AZ76" i="5"/>
  <c r="AY76" i="5"/>
  <c r="AX76" i="5"/>
  <c r="AW76" i="5"/>
  <c r="AV76" i="5"/>
  <c r="AU76" i="5"/>
  <c r="AT76" i="5"/>
  <c r="AS76" i="5"/>
  <c r="AR76" i="5"/>
  <c r="AQ76" i="5"/>
  <c r="AP76" i="5"/>
  <c r="BA75" i="5"/>
  <c r="AZ75" i="5"/>
  <c r="AY75" i="5"/>
  <c r="AX75" i="5"/>
  <c r="AW75" i="5"/>
  <c r="AV75" i="5"/>
  <c r="AU75" i="5"/>
  <c r="AT75" i="5"/>
  <c r="AS75" i="5"/>
  <c r="AR75" i="5"/>
  <c r="AQ75" i="5"/>
  <c r="AP75" i="5"/>
  <c r="BA74" i="5"/>
  <c r="AZ74" i="5"/>
  <c r="AY74" i="5"/>
  <c r="AX74" i="5"/>
  <c r="AW74" i="5"/>
  <c r="AV74" i="5"/>
  <c r="AU74" i="5"/>
  <c r="AT74" i="5"/>
  <c r="AS74" i="5"/>
  <c r="AR74" i="5"/>
  <c r="AQ74" i="5"/>
  <c r="AP74" i="5"/>
  <c r="BA73" i="5"/>
  <c r="AZ73" i="5"/>
  <c r="AY73" i="5"/>
  <c r="AX73" i="5"/>
  <c r="AW73" i="5"/>
  <c r="AV73" i="5"/>
  <c r="AU73" i="5"/>
  <c r="AT73" i="5"/>
  <c r="AS73" i="5"/>
  <c r="AR73" i="5"/>
  <c r="AQ73" i="5"/>
  <c r="AP73" i="5"/>
  <c r="BA72" i="5"/>
  <c r="AZ72" i="5"/>
  <c r="AY72" i="5"/>
  <c r="AX72" i="5"/>
  <c r="AW72" i="5"/>
  <c r="AV72" i="5"/>
  <c r="AU72" i="5"/>
  <c r="AT72" i="5"/>
  <c r="AS72" i="5"/>
  <c r="AR72" i="5"/>
  <c r="AQ72" i="5"/>
  <c r="AP72" i="5"/>
  <c r="BA71" i="5"/>
  <c r="AZ71" i="5"/>
  <c r="AY71" i="5"/>
  <c r="AX71" i="5"/>
  <c r="AW71" i="5"/>
  <c r="AV71" i="5"/>
  <c r="AU71" i="5"/>
  <c r="AT71" i="5"/>
  <c r="AS71" i="5"/>
  <c r="AR71" i="5"/>
  <c r="AQ71" i="5"/>
  <c r="AP71" i="5"/>
  <c r="BA70" i="5"/>
  <c r="AZ70" i="5"/>
  <c r="AY70" i="5"/>
  <c r="AX70" i="5"/>
  <c r="AW70" i="5"/>
  <c r="AV70" i="5"/>
  <c r="AU70" i="5"/>
  <c r="AT70" i="5"/>
  <c r="AS70" i="5"/>
  <c r="AR70" i="5"/>
  <c r="AQ70" i="5"/>
  <c r="AP70" i="5"/>
  <c r="BA69" i="5"/>
  <c r="AZ69" i="5"/>
  <c r="AY69" i="5"/>
  <c r="AX69" i="5"/>
  <c r="AW69" i="5"/>
  <c r="AV69" i="5"/>
  <c r="AU69" i="5"/>
  <c r="AT69" i="5"/>
  <c r="AS69" i="5"/>
  <c r="AR69" i="5"/>
  <c r="AQ69" i="5"/>
  <c r="AP69" i="5"/>
  <c r="BA68" i="5"/>
  <c r="AZ68" i="5"/>
  <c r="AY68" i="5"/>
  <c r="AX68" i="5"/>
  <c r="AW68" i="5"/>
  <c r="AV68" i="5"/>
  <c r="AU68" i="5"/>
  <c r="AT68" i="5"/>
  <c r="AS68" i="5"/>
  <c r="AR68" i="5"/>
  <c r="AQ68" i="5"/>
  <c r="AP68" i="5"/>
  <c r="BA67" i="5"/>
  <c r="AZ67" i="5"/>
  <c r="AY67" i="5"/>
  <c r="AX67" i="5"/>
  <c r="AW67" i="5"/>
  <c r="AV67" i="5"/>
  <c r="AU67" i="5"/>
  <c r="AT67" i="5"/>
  <c r="AS67" i="5"/>
  <c r="AR67" i="5"/>
  <c r="AQ67" i="5"/>
  <c r="AP67" i="5"/>
  <c r="BA66" i="5"/>
  <c r="AZ66" i="5"/>
  <c r="AY66" i="5"/>
  <c r="AX66" i="5"/>
  <c r="AW66" i="5"/>
  <c r="AV66" i="5"/>
  <c r="AU66" i="5"/>
  <c r="AT66" i="5"/>
  <c r="AS66" i="5"/>
  <c r="AR66" i="5"/>
  <c r="AQ66" i="5"/>
  <c r="AP66" i="5"/>
  <c r="BA65" i="5"/>
  <c r="AZ65" i="5"/>
  <c r="AY65" i="5"/>
  <c r="AX65" i="5"/>
  <c r="AW65" i="5"/>
  <c r="AV65" i="5"/>
  <c r="AU65" i="5"/>
  <c r="AT65" i="5"/>
  <c r="AS65" i="5"/>
  <c r="AR65" i="5"/>
  <c r="AQ65" i="5"/>
  <c r="AP65" i="5"/>
  <c r="BA64" i="5"/>
  <c r="AZ64" i="5"/>
  <c r="AY64" i="5"/>
  <c r="AX64" i="5"/>
  <c r="AW64" i="5"/>
  <c r="AV64" i="5"/>
  <c r="AU64" i="5"/>
  <c r="AT64" i="5"/>
  <c r="AS64" i="5"/>
  <c r="AR64" i="5"/>
  <c r="AQ64" i="5"/>
  <c r="AP64" i="5"/>
  <c r="BA63" i="5"/>
  <c r="AZ63" i="5"/>
  <c r="AY63" i="5"/>
  <c r="AX63" i="5"/>
  <c r="AW63" i="5"/>
  <c r="AV63" i="5"/>
  <c r="AU63" i="5"/>
  <c r="AT63" i="5"/>
  <c r="AS63" i="5"/>
  <c r="AR63" i="5"/>
  <c r="AQ63" i="5"/>
  <c r="AP63" i="5"/>
  <c r="BA62" i="5"/>
  <c r="AZ62" i="5"/>
  <c r="AY62" i="5"/>
  <c r="AX62" i="5"/>
  <c r="AW62" i="5"/>
  <c r="AV62" i="5"/>
  <c r="AU62" i="5"/>
  <c r="AT62" i="5"/>
  <c r="AS62" i="5"/>
  <c r="AR62" i="5"/>
  <c r="AQ62" i="5"/>
  <c r="AP62" i="5"/>
  <c r="BA61" i="5"/>
  <c r="AZ61" i="5"/>
  <c r="AY61" i="5"/>
  <c r="AX61" i="5"/>
  <c r="AW61" i="5"/>
  <c r="AV61" i="5"/>
  <c r="AU61" i="5"/>
  <c r="AT61" i="5"/>
  <c r="AS61" i="5"/>
  <c r="AR61" i="5"/>
  <c r="AQ61" i="5"/>
  <c r="AP61" i="5"/>
  <c r="BA60" i="5"/>
  <c r="AZ60" i="5"/>
  <c r="AY60" i="5"/>
  <c r="AX60" i="5"/>
  <c r="AW60" i="5"/>
  <c r="AV60" i="5"/>
  <c r="AU60" i="5"/>
  <c r="AT60" i="5"/>
  <c r="AS60" i="5"/>
  <c r="AR60" i="5"/>
  <c r="AQ60" i="5"/>
  <c r="AP60" i="5"/>
  <c r="BA59" i="5"/>
  <c r="AZ59" i="5"/>
  <c r="AY59" i="5"/>
  <c r="AX59" i="5"/>
  <c r="AW59" i="5"/>
  <c r="AV59" i="5"/>
  <c r="AU59" i="5"/>
  <c r="AT59" i="5"/>
  <c r="AS59" i="5"/>
  <c r="AR59" i="5"/>
  <c r="AQ59" i="5"/>
  <c r="AP59" i="5"/>
  <c r="BA58" i="5"/>
  <c r="AZ58" i="5"/>
  <c r="AY58" i="5"/>
  <c r="AX58" i="5"/>
  <c r="AW58" i="5"/>
  <c r="AV58" i="5"/>
  <c r="AU58" i="5"/>
  <c r="AT58" i="5"/>
  <c r="AS58" i="5"/>
  <c r="AR58" i="5"/>
  <c r="AQ58" i="5"/>
  <c r="AP58" i="5"/>
  <c r="BA57" i="5"/>
  <c r="AZ57" i="5"/>
  <c r="AY57" i="5"/>
  <c r="AX57" i="5"/>
  <c r="AW57" i="5"/>
  <c r="AV57" i="5"/>
  <c r="AU57" i="5"/>
  <c r="AT57" i="5"/>
  <c r="AS57" i="5"/>
  <c r="AR57" i="5"/>
  <c r="AQ57" i="5"/>
  <c r="AP57" i="5"/>
  <c r="BA56" i="5"/>
  <c r="AZ56" i="5"/>
  <c r="AY56" i="5"/>
  <c r="AX56" i="5"/>
  <c r="AW56" i="5"/>
  <c r="AV56" i="5"/>
  <c r="AU56" i="5"/>
  <c r="AT56" i="5"/>
  <c r="AS56" i="5"/>
  <c r="AR56" i="5"/>
  <c r="AQ56" i="5"/>
  <c r="AP56" i="5"/>
  <c r="BA55" i="5"/>
  <c r="AZ55" i="5"/>
  <c r="AY55" i="5"/>
  <c r="AX55" i="5"/>
  <c r="AW55" i="5"/>
  <c r="AV55" i="5"/>
  <c r="AU55" i="5"/>
  <c r="AT55" i="5"/>
  <c r="AS55" i="5"/>
  <c r="AR55" i="5"/>
  <c r="AQ55" i="5"/>
  <c r="AP55" i="5"/>
  <c r="BA54" i="5"/>
  <c r="AZ54" i="5"/>
  <c r="AY54" i="5"/>
  <c r="AU54" i="5"/>
  <c r="AT54" i="5"/>
  <c r="AS54" i="5"/>
  <c r="AR54" i="5"/>
  <c r="AP54" i="5"/>
  <c r="BA26" i="5"/>
  <c r="AZ26" i="5"/>
  <c r="AY26" i="5"/>
  <c r="AX26" i="5"/>
  <c r="AW26" i="5"/>
  <c r="AV26" i="5"/>
  <c r="AU26" i="5"/>
  <c r="AT26" i="5"/>
  <c r="AS26" i="5"/>
  <c r="AR26" i="5"/>
  <c r="AQ26" i="5"/>
  <c r="AP26" i="5"/>
  <c r="BA25" i="5"/>
  <c r="AZ25" i="5"/>
  <c r="AY25" i="5"/>
  <c r="AX25" i="5"/>
  <c r="AW25" i="5"/>
  <c r="AV25" i="5"/>
  <c r="AU25" i="5"/>
  <c r="AT25" i="5"/>
  <c r="AS25" i="5"/>
  <c r="AR25" i="5"/>
  <c r="AQ25" i="5"/>
  <c r="AP25" i="5"/>
  <c r="BA24" i="5"/>
  <c r="AZ24" i="5"/>
  <c r="AY24" i="5"/>
  <c r="AX24" i="5"/>
  <c r="AW24" i="5"/>
  <c r="AV24" i="5"/>
  <c r="AU24" i="5"/>
  <c r="AT24" i="5"/>
  <c r="AS24" i="5"/>
  <c r="AR24" i="5"/>
  <c r="AQ24" i="5"/>
  <c r="AP24" i="5"/>
  <c r="BA23" i="5"/>
  <c r="AZ23" i="5"/>
  <c r="AY23" i="5"/>
  <c r="AX23" i="5"/>
  <c r="AW23" i="5"/>
  <c r="AV23" i="5"/>
  <c r="AU23" i="5"/>
  <c r="AT23" i="5"/>
  <c r="AS23" i="5"/>
  <c r="AR23" i="5"/>
  <c r="AQ23" i="5"/>
  <c r="AP23" i="5"/>
  <c r="BA22" i="5"/>
  <c r="AZ22" i="5"/>
  <c r="AY22" i="5"/>
  <c r="AX22" i="5"/>
  <c r="AW22" i="5"/>
  <c r="AV22" i="5"/>
  <c r="AU22" i="5"/>
  <c r="AT22" i="5"/>
  <c r="AS22" i="5"/>
  <c r="AR22" i="5"/>
  <c r="AQ22" i="5"/>
  <c r="AP22" i="5"/>
  <c r="BA21" i="5"/>
  <c r="AZ21" i="5"/>
  <c r="AY21" i="5"/>
  <c r="AX21" i="5"/>
  <c r="AW21" i="5"/>
  <c r="AV21" i="5"/>
  <c r="AU21" i="5"/>
  <c r="AT21" i="5"/>
  <c r="AS21" i="5"/>
  <c r="AR21" i="5"/>
  <c r="AQ21" i="5"/>
  <c r="AP21" i="5"/>
  <c r="BA20" i="5"/>
  <c r="AZ20" i="5"/>
  <c r="AY20" i="5"/>
  <c r="AX20" i="5"/>
  <c r="AW20" i="5"/>
  <c r="AV20" i="5"/>
  <c r="AU20" i="5"/>
  <c r="AT20" i="5"/>
  <c r="AS20" i="5"/>
  <c r="AR20" i="5"/>
  <c r="AQ20" i="5"/>
  <c r="AP20" i="5"/>
  <c r="BA19" i="5"/>
  <c r="AZ19" i="5"/>
  <c r="AY19" i="5"/>
  <c r="AX19" i="5"/>
  <c r="AW19" i="5"/>
  <c r="AV19" i="5"/>
  <c r="AU19" i="5"/>
  <c r="AT19" i="5"/>
  <c r="AS19" i="5"/>
  <c r="AR19" i="5"/>
  <c r="AQ19" i="5"/>
  <c r="AP19" i="5"/>
  <c r="BA18" i="5"/>
  <c r="AZ18" i="5"/>
  <c r="AY18" i="5"/>
  <c r="AX18" i="5"/>
  <c r="AW18" i="5"/>
  <c r="AV18" i="5"/>
  <c r="AU18" i="5"/>
  <c r="AT18" i="5"/>
  <c r="AS18" i="5"/>
  <c r="AR18" i="5"/>
  <c r="AQ18" i="5"/>
  <c r="AP18" i="5"/>
  <c r="BA17" i="5"/>
  <c r="AZ17" i="5"/>
  <c r="AY17" i="5"/>
  <c r="AX17" i="5"/>
  <c r="AW17" i="5"/>
  <c r="AV17" i="5"/>
  <c r="AU17" i="5"/>
  <c r="AT17" i="5"/>
  <c r="AS17" i="5"/>
  <c r="AR17" i="5"/>
  <c r="AQ17" i="5"/>
  <c r="AP17" i="5"/>
  <c r="BA16" i="5"/>
  <c r="AZ16" i="5"/>
  <c r="AY16" i="5"/>
  <c r="AX16" i="5"/>
  <c r="AW16" i="5"/>
  <c r="AV16" i="5"/>
  <c r="AU16" i="5"/>
  <c r="AT16" i="5"/>
  <c r="AS16" i="5"/>
  <c r="AR16" i="5"/>
  <c r="AQ16" i="5"/>
  <c r="AP16" i="5"/>
  <c r="BA15" i="5"/>
  <c r="AZ15" i="5"/>
  <c r="AY15" i="5"/>
  <c r="AX15" i="5"/>
  <c r="AW15" i="5"/>
  <c r="AV15" i="5"/>
  <c r="AU15" i="5"/>
  <c r="AT15" i="5"/>
  <c r="AS15" i="5"/>
  <c r="AR15" i="5"/>
  <c r="AQ15" i="5"/>
  <c r="AP15" i="5"/>
  <c r="BA14" i="5"/>
  <c r="AZ14" i="5"/>
  <c r="AY14" i="5"/>
  <c r="AX14" i="5"/>
  <c r="AW14" i="5"/>
  <c r="AV14" i="5"/>
  <c r="AU14" i="5"/>
  <c r="AT14" i="5"/>
  <c r="AS14" i="5"/>
  <c r="AR14" i="5"/>
  <c r="AQ14" i="5"/>
  <c r="AP14" i="5"/>
  <c r="BA13" i="5"/>
  <c r="AZ13" i="5"/>
  <c r="AY13" i="5"/>
  <c r="AX13" i="5"/>
  <c r="AW13" i="5"/>
  <c r="AV13" i="5"/>
  <c r="AU13" i="5"/>
  <c r="AT13" i="5"/>
  <c r="AS13" i="5"/>
  <c r="AR13" i="5"/>
  <c r="AQ13" i="5"/>
  <c r="AP13" i="5"/>
  <c r="BA12" i="5"/>
  <c r="AZ12" i="5"/>
  <c r="AY12" i="5"/>
  <c r="AX12" i="5"/>
  <c r="AW12" i="5"/>
  <c r="AV12" i="5"/>
  <c r="AU12" i="5"/>
  <c r="AT12" i="5"/>
  <c r="AS12" i="5"/>
  <c r="AR12" i="5"/>
  <c r="AQ12" i="5"/>
  <c r="AP12" i="5"/>
  <c r="BA11" i="5"/>
  <c r="AZ11" i="5"/>
  <c r="AY11" i="5"/>
  <c r="AP11" i="5"/>
  <c r="BA8" i="5"/>
  <c r="AZ8" i="5"/>
  <c r="AY8" i="5"/>
  <c r="AX8" i="5"/>
  <c r="AT8" i="5"/>
  <c r="AS8" i="5"/>
  <c r="AR8" i="5"/>
  <c r="AQ8" i="5"/>
  <c r="AP8" i="5"/>
  <c r="O31" i="9" l="1"/>
  <c r="O32" i="9"/>
  <c r="Q32" i="9" s="1"/>
  <c r="O9" i="9"/>
  <c r="Q9" i="9" s="1"/>
  <c r="O10" i="9"/>
  <c r="Q10" i="9" s="1"/>
  <c r="O11" i="9"/>
  <c r="O12" i="9"/>
  <c r="Q12" i="9" s="1"/>
  <c r="O13" i="9"/>
  <c r="Q13" i="9" s="1"/>
  <c r="O14" i="9"/>
  <c r="Q14" i="9" s="1"/>
  <c r="O15" i="9"/>
  <c r="Q15" i="9" s="1"/>
  <c r="O16" i="9"/>
  <c r="O17" i="9"/>
  <c r="Q17" i="9" s="1"/>
  <c r="O18" i="9"/>
  <c r="Q18" i="9" s="1"/>
  <c r="O19" i="9"/>
  <c r="O20" i="9"/>
  <c r="O21" i="9"/>
  <c r="Q21" i="9" s="1"/>
  <c r="O22" i="9"/>
  <c r="Q22" i="9" s="1"/>
  <c r="O23" i="9"/>
  <c r="O24" i="9"/>
  <c r="O26" i="9"/>
  <c r="Q26" i="9" s="1"/>
  <c r="O28" i="9"/>
  <c r="Q28" i="9" s="1"/>
  <c r="N34" i="9"/>
  <c r="Q34" i="9" s="1"/>
  <c r="N35" i="9"/>
  <c r="N36" i="9"/>
  <c r="Q36" i="9" s="1"/>
  <c r="N41" i="9"/>
  <c r="Q41" i="9" s="1"/>
  <c r="O41" i="9"/>
  <c r="O34" i="9"/>
  <c r="O35" i="9"/>
  <c r="O36" i="9"/>
  <c r="N9" i="9"/>
  <c r="N10" i="9"/>
  <c r="N11" i="9"/>
  <c r="N12" i="9"/>
  <c r="N13" i="9"/>
  <c r="N14" i="9"/>
  <c r="N15" i="9"/>
  <c r="N16" i="9"/>
  <c r="N17" i="9"/>
  <c r="N18" i="9"/>
  <c r="N19" i="9"/>
  <c r="N20" i="9"/>
  <c r="N21" i="9"/>
  <c r="N22" i="9"/>
  <c r="N23" i="9"/>
  <c r="N24" i="9"/>
  <c r="N26" i="9"/>
  <c r="N28" i="9"/>
  <c r="N31" i="9"/>
  <c r="N32" i="9"/>
  <c r="N6" i="9"/>
  <c r="Q37" i="9"/>
  <c r="Q42" i="9"/>
  <c r="K31" i="9"/>
  <c r="M31" i="9"/>
  <c r="K32" i="9"/>
  <c r="M32" i="9"/>
  <c r="B5" i="7"/>
  <c r="Z5" i="7" s="1"/>
  <c r="AP5" i="7" s="1"/>
  <c r="B6" i="7"/>
  <c r="T6" i="7" s="1"/>
  <c r="B7" i="7"/>
  <c r="B8" i="7"/>
  <c r="AB8" i="7" s="1"/>
  <c r="B9" i="7"/>
  <c r="Y9" i="7" s="1"/>
  <c r="AO9" i="7" s="1"/>
  <c r="B10" i="7"/>
  <c r="AB10" i="7" s="1"/>
  <c r="B11" i="7"/>
  <c r="R11" i="7" s="1"/>
  <c r="AH11" i="7" s="1"/>
  <c r="B12" i="7"/>
  <c r="AB12" i="7" s="1"/>
  <c r="AR12" i="7" s="1"/>
  <c r="AF15" i="5"/>
  <c r="AB15" i="5"/>
  <c r="AC15" i="5"/>
  <c r="AF16" i="5"/>
  <c r="AB16" i="5"/>
  <c r="AC16" i="5"/>
  <c r="B13" i="7"/>
  <c r="Y13" i="7" s="1"/>
  <c r="BE44" i="5"/>
  <c r="Q13" i="7"/>
  <c r="C13" i="7"/>
  <c r="B14" i="7"/>
  <c r="U14" i="7" s="1"/>
  <c r="AK14" i="7" s="1"/>
  <c r="B15" i="7"/>
  <c r="Z15" i="7" s="1"/>
  <c r="B16" i="7"/>
  <c r="Y16" i="7" s="1"/>
  <c r="AO16" i="7" s="1"/>
  <c r="B17" i="7"/>
  <c r="U17" i="7" s="1"/>
  <c r="B18" i="7"/>
  <c r="V18" i="7" s="1"/>
  <c r="AL18" i="7" s="1"/>
  <c r="B19" i="7"/>
  <c r="Z19" i="7" s="1"/>
  <c r="B20" i="7"/>
  <c r="V20" i="7" s="1"/>
  <c r="AL20" i="7" s="1"/>
  <c r="B22" i="7"/>
  <c r="S22" i="7" s="1"/>
  <c r="AI22" i="7" s="1"/>
  <c r="B24" i="7"/>
  <c r="U24" i="7" s="1"/>
  <c r="AB12" i="5"/>
  <c r="AC12" i="5" s="1"/>
  <c r="AF17" i="5"/>
  <c r="AB17" i="5"/>
  <c r="AC17" i="5"/>
  <c r="B27" i="7"/>
  <c r="AA27" i="7" s="1"/>
  <c r="Q27" i="7"/>
  <c r="C27" i="7"/>
  <c r="B28" i="7"/>
  <c r="Z28" i="7" s="1"/>
  <c r="D13" i="7"/>
  <c r="D27" i="7"/>
  <c r="E13" i="7"/>
  <c r="E27" i="7"/>
  <c r="F13" i="7"/>
  <c r="F27" i="7"/>
  <c r="G13" i="7"/>
  <c r="G27" i="7"/>
  <c r="H13" i="7"/>
  <c r="H27" i="7"/>
  <c r="I13" i="7"/>
  <c r="I27" i="7"/>
  <c r="J13" i="7"/>
  <c r="J27" i="7"/>
  <c r="K13" i="7"/>
  <c r="K27" i="7"/>
  <c r="L13" i="7"/>
  <c r="L27" i="7"/>
  <c r="M13" i="7"/>
  <c r="M27" i="7"/>
  <c r="N13" i="7"/>
  <c r="N27" i="7"/>
  <c r="C31" i="7"/>
  <c r="C32" i="7"/>
  <c r="AH32" i="7" s="1"/>
  <c r="C33" i="7"/>
  <c r="AH33" i="7" s="1"/>
  <c r="C34" i="7"/>
  <c r="D31" i="7"/>
  <c r="AI31" i="7" s="1"/>
  <c r="D32" i="7"/>
  <c r="AI32" i="7" s="1"/>
  <c r="D33" i="7"/>
  <c r="AI33" i="7" s="1"/>
  <c r="D34" i="7"/>
  <c r="AI34" i="7" s="1"/>
  <c r="E31" i="7"/>
  <c r="E32" i="7"/>
  <c r="E33" i="7"/>
  <c r="AJ33" i="7" s="1"/>
  <c r="E34" i="7"/>
  <c r="AJ34" i="7" s="1"/>
  <c r="F31" i="7"/>
  <c r="AK31" i="7" s="1"/>
  <c r="F32" i="7"/>
  <c r="F33" i="7"/>
  <c r="AK33" i="7" s="1"/>
  <c r="F34" i="7"/>
  <c r="AK34" i="7" s="1"/>
  <c r="G31" i="7"/>
  <c r="G32" i="7"/>
  <c r="G33" i="7"/>
  <c r="AL33" i="7" s="1"/>
  <c r="G34" i="7"/>
  <c r="AL34" i="7" s="1"/>
  <c r="H32" i="7"/>
  <c r="AM32" i="7" s="1"/>
  <c r="H33" i="7"/>
  <c r="AM33" i="7" s="1"/>
  <c r="H34" i="7"/>
  <c r="I32" i="7"/>
  <c r="I33" i="7"/>
  <c r="AN33" i="7" s="1"/>
  <c r="I34" i="7"/>
  <c r="AN34" i="7" s="1"/>
  <c r="J32" i="7"/>
  <c r="J33" i="7"/>
  <c r="AO33" i="7" s="1"/>
  <c r="J34" i="7"/>
  <c r="AO34" i="7" s="1"/>
  <c r="K31" i="7"/>
  <c r="K32" i="7"/>
  <c r="K33" i="7"/>
  <c r="AP33" i="7" s="1"/>
  <c r="K34" i="7"/>
  <c r="AP34" i="7" s="1"/>
  <c r="L31" i="7"/>
  <c r="AQ31" i="7" s="1"/>
  <c r="L32" i="7"/>
  <c r="AQ32" i="7" s="1"/>
  <c r="L33" i="7"/>
  <c r="AQ33" i="7" s="1"/>
  <c r="L34" i="7"/>
  <c r="AQ34" i="7" s="1"/>
  <c r="M31" i="7"/>
  <c r="AR31" i="7" s="1"/>
  <c r="M32" i="7"/>
  <c r="M33" i="7"/>
  <c r="AR33" i="7" s="1"/>
  <c r="M34" i="7"/>
  <c r="AR34" i="7" s="1"/>
  <c r="N31" i="7"/>
  <c r="AS31" i="7" s="1"/>
  <c r="N32" i="7"/>
  <c r="N33" i="7"/>
  <c r="AS33" i="7" s="1"/>
  <c r="N34" i="7"/>
  <c r="AS34" i="7" s="1"/>
  <c r="C39" i="7"/>
  <c r="D39" i="7"/>
  <c r="E39" i="7"/>
  <c r="F39" i="7"/>
  <c r="AK39" i="7" s="1"/>
  <c r="G39" i="7"/>
  <c r="H39" i="7"/>
  <c r="I39" i="7"/>
  <c r="AN39" i="7" s="1"/>
  <c r="J39" i="7"/>
  <c r="K39" i="7"/>
  <c r="L39" i="7"/>
  <c r="AQ39" i="7" s="1"/>
  <c r="M39" i="7"/>
  <c r="N39" i="7"/>
  <c r="C42" i="7"/>
  <c r="AB68" i="5"/>
  <c r="AE68" i="5"/>
  <c r="AF68" i="5"/>
  <c r="L42" i="7"/>
  <c r="M42" i="7"/>
  <c r="N42" i="7"/>
  <c r="C43" i="7"/>
  <c r="D43" i="7"/>
  <c r="AI43" i="7" s="1"/>
  <c r="E43" i="7"/>
  <c r="F43" i="7"/>
  <c r="G43" i="7"/>
  <c r="AL43" i="7" s="1"/>
  <c r="H43" i="7"/>
  <c r="AM43" i="7" s="1"/>
  <c r="I43" i="7"/>
  <c r="AB69" i="5"/>
  <c r="AE69" i="5"/>
  <c r="AF69" i="5"/>
  <c r="J43" i="7"/>
  <c r="K43" i="7"/>
  <c r="L43" i="7"/>
  <c r="AQ43" i="7" s="1"/>
  <c r="M43" i="7"/>
  <c r="AR43" i="7" s="1"/>
  <c r="N43" i="7"/>
  <c r="AE9" i="5"/>
  <c r="AF9" i="5"/>
  <c r="AB10" i="5"/>
  <c r="AE10" i="5"/>
  <c r="AF10" i="5"/>
  <c r="AF11" i="5"/>
  <c r="AB11" i="5"/>
  <c r="AF12" i="5"/>
  <c r="AE8" i="5"/>
  <c r="AF8" i="5"/>
  <c r="Q5" i="7"/>
  <c r="Q6" i="7"/>
  <c r="Q7" i="7"/>
  <c r="Q8" i="7"/>
  <c r="Q9" i="7"/>
  <c r="Q10" i="7"/>
  <c r="Q11" i="7"/>
  <c r="Q12" i="7"/>
  <c r="Q14" i="7"/>
  <c r="Q15" i="7"/>
  <c r="Q16" i="7"/>
  <c r="Q17" i="7"/>
  <c r="Q18" i="7"/>
  <c r="Q19" i="7"/>
  <c r="Q20" i="7"/>
  <c r="Q22" i="7"/>
  <c r="Q24" i="7"/>
  <c r="Q28" i="7"/>
  <c r="N28" i="7"/>
  <c r="M28" i="7"/>
  <c r="L28" i="7"/>
  <c r="K28" i="7"/>
  <c r="J28" i="7"/>
  <c r="I28" i="7"/>
  <c r="H28" i="7"/>
  <c r="G28" i="7"/>
  <c r="F28" i="7"/>
  <c r="E28" i="7"/>
  <c r="D28" i="7"/>
  <c r="C28" i="7"/>
  <c r="N26" i="7"/>
  <c r="M26" i="7"/>
  <c r="L26" i="7"/>
  <c r="K26" i="7"/>
  <c r="G26" i="7"/>
  <c r="F26" i="7"/>
  <c r="E26" i="7"/>
  <c r="D26" i="7"/>
  <c r="C26" i="7"/>
  <c r="N24" i="7"/>
  <c r="M24" i="7"/>
  <c r="L24" i="7"/>
  <c r="K24" i="7"/>
  <c r="J24" i="7"/>
  <c r="I24" i="7"/>
  <c r="H24" i="7"/>
  <c r="G24" i="7"/>
  <c r="F24" i="7"/>
  <c r="E24" i="7"/>
  <c r="D24" i="7"/>
  <c r="C24" i="7"/>
  <c r="N23" i="7"/>
  <c r="M23" i="7"/>
  <c r="L23" i="7"/>
  <c r="K23" i="7"/>
  <c r="G23" i="7"/>
  <c r="F23" i="7"/>
  <c r="E23" i="7"/>
  <c r="D23" i="7"/>
  <c r="C23" i="7"/>
  <c r="N22" i="7"/>
  <c r="M22" i="7"/>
  <c r="L22" i="7"/>
  <c r="K22" i="7"/>
  <c r="J22" i="7"/>
  <c r="I22" i="7"/>
  <c r="H22" i="7"/>
  <c r="G22" i="7"/>
  <c r="F22" i="7"/>
  <c r="E22" i="7"/>
  <c r="D22" i="7"/>
  <c r="C22" i="7"/>
  <c r="N21" i="7"/>
  <c r="M21" i="7"/>
  <c r="L21" i="7"/>
  <c r="K21" i="7"/>
  <c r="G21" i="7"/>
  <c r="F21" i="7"/>
  <c r="E21" i="7"/>
  <c r="D21" i="7"/>
  <c r="C21" i="7"/>
  <c r="N20" i="7"/>
  <c r="M20" i="7"/>
  <c r="L20" i="7"/>
  <c r="K20" i="7"/>
  <c r="J20" i="7"/>
  <c r="I20" i="7"/>
  <c r="H20" i="7"/>
  <c r="G20" i="7"/>
  <c r="F20" i="7"/>
  <c r="E20" i="7"/>
  <c r="D20" i="7"/>
  <c r="C20" i="7"/>
  <c r="N19" i="7"/>
  <c r="M19" i="7"/>
  <c r="L19" i="7"/>
  <c r="K19" i="7"/>
  <c r="J19" i="7"/>
  <c r="I19" i="7"/>
  <c r="H19" i="7"/>
  <c r="G19" i="7"/>
  <c r="F19" i="7"/>
  <c r="E19" i="7"/>
  <c r="D19" i="7"/>
  <c r="C19" i="7"/>
  <c r="N18" i="7"/>
  <c r="M18" i="7"/>
  <c r="L18" i="7"/>
  <c r="K18" i="7"/>
  <c r="J18" i="7"/>
  <c r="I18" i="7"/>
  <c r="H18" i="7"/>
  <c r="G18" i="7"/>
  <c r="F18" i="7"/>
  <c r="E18" i="7"/>
  <c r="D18" i="7"/>
  <c r="C18" i="7"/>
  <c r="N17" i="7"/>
  <c r="M17" i="7"/>
  <c r="L17" i="7"/>
  <c r="K17" i="7"/>
  <c r="J17" i="7"/>
  <c r="I17" i="7"/>
  <c r="H17" i="7"/>
  <c r="G17" i="7"/>
  <c r="F17" i="7"/>
  <c r="E17" i="7"/>
  <c r="D17" i="7"/>
  <c r="C17" i="7"/>
  <c r="N16" i="7"/>
  <c r="M16" i="7"/>
  <c r="L16" i="7"/>
  <c r="K16" i="7"/>
  <c r="J16" i="7"/>
  <c r="I16" i="7"/>
  <c r="H16" i="7"/>
  <c r="G16" i="7"/>
  <c r="F16" i="7"/>
  <c r="E16" i="7"/>
  <c r="D16" i="7"/>
  <c r="C16" i="7"/>
  <c r="N15" i="7"/>
  <c r="M15" i="7"/>
  <c r="L15" i="7"/>
  <c r="K15" i="7"/>
  <c r="J15" i="7"/>
  <c r="I15" i="7"/>
  <c r="H15" i="7"/>
  <c r="G15" i="7"/>
  <c r="F15" i="7"/>
  <c r="E15" i="7"/>
  <c r="D15" i="7"/>
  <c r="C15" i="7"/>
  <c r="N14" i="7"/>
  <c r="M14" i="7"/>
  <c r="L14" i="7"/>
  <c r="K14" i="7"/>
  <c r="J14" i="7"/>
  <c r="I14" i="7"/>
  <c r="H14" i="7"/>
  <c r="G14" i="7"/>
  <c r="F14" i="7"/>
  <c r="E14" i="7"/>
  <c r="D14" i="7"/>
  <c r="C14" i="7"/>
  <c r="N12" i="7"/>
  <c r="M12" i="7"/>
  <c r="L12" i="7"/>
  <c r="K12" i="7"/>
  <c r="J12" i="7"/>
  <c r="I12" i="7"/>
  <c r="H12" i="7"/>
  <c r="G12" i="7"/>
  <c r="F12" i="7"/>
  <c r="E12" i="7"/>
  <c r="D12" i="7"/>
  <c r="C12" i="7"/>
  <c r="N11" i="7"/>
  <c r="M11" i="7"/>
  <c r="L11" i="7"/>
  <c r="K11" i="7"/>
  <c r="J11" i="7"/>
  <c r="I11" i="7"/>
  <c r="H11" i="7"/>
  <c r="G11" i="7"/>
  <c r="F11" i="7"/>
  <c r="E11" i="7"/>
  <c r="D11" i="7"/>
  <c r="C11" i="7"/>
  <c r="N10" i="7"/>
  <c r="M10" i="7"/>
  <c r="L10" i="7"/>
  <c r="K10" i="7"/>
  <c r="J10" i="7"/>
  <c r="I10" i="7"/>
  <c r="H10" i="7"/>
  <c r="G10" i="7"/>
  <c r="F10" i="7"/>
  <c r="E10" i="7"/>
  <c r="D10" i="7"/>
  <c r="C10" i="7"/>
  <c r="N9" i="7"/>
  <c r="M9" i="7"/>
  <c r="L9" i="7"/>
  <c r="K9" i="7"/>
  <c r="J9" i="7"/>
  <c r="I9" i="7"/>
  <c r="H9" i="7"/>
  <c r="G9" i="7"/>
  <c r="F9" i="7"/>
  <c r="E9" i="7"/>
  <c r="D9" i="7"/>
  <c r="C9" i="7"/>
  <c r="N8" i="7"/>
  <c r="M8" i="7"/>
  <c r="L8" i="7"/>
  <c r="K8" i="7"/>
  <c r="J8" i="7"/>
  <c r="I8" i="7"/>
  <c r="H8" i="7"/>
  <c r="G8" i="7"/>
  <c r="F8" i="7"/>
  <c r="E8" i="7"/>
  <c r="D8" i="7"/>
  <c r="C8" i="7"/>
  <c r="N7" i="7"/>
  <c r="M7" i="7"/>
  <c r="L7" i="7"/>
  <c r="K7" i="7"/>
  <c r="J7" i="7"/>
  <c r="I7" i="7"/>
  <c r="H7" i="7"/>
  <c r="G7" i="7"/>
  <c r="F7" i="7"/>
  <c r="E7" i="7"/>
  <c r="D7" i="7"/>
  <c r="C7" i="7"/>
  <c r="N6" i="7"/>
  <c r="M6" i="7"/>
  <c r="L6" i="7"/>
  <c r="K6" i="7"/>
  <c r="J6" i="7"/>
  <c r="I6" i="7"/>
  <c r="H6" i="7"/>
  <c r="G6" i="7"/>
  <c r="F6" i="7"/>
  <c r="E6" i="7"/>
  <c r="D6" i="7"/>
  <c r="C6" i="7"/>
  <c r="N5" i="7"/>
  <c r="M5" i="7"/>
  <c r="L5" i="7"/>
  <c r="K5" i="7"/>
  <c r="J5" i="7"/>
  <c r="I5" i="7"/>
  <c r="H5" i="7"/>
  <c r="G5" i="7"/>
  <c r="F5" i="7"/>
  <c r="E5" i="7"/>
  <c r="D5" i="7"/>
  <c r="C5" i="7"/>
  <c r="N4" i="7"/>
  <c r="M4" i="7"/>
  <c r="L4" i="7"/>
  <c r="K4" i="7"/>
  <c r="G4" i="7"/>
  <c r="F4" i="7"/>
  <c r="E4" i="7"/>
  <c r="D4" i="7"/>
  <c r="C4" i="7"/>
  <c r="N3" i="7"/>
  <c r="M3" i="7"/>
  <c r="L3" i="7"/>
  <c r="K3" i="7"/>
  <c r="G3" i="7"/>
  <c r="F3" i="7"/>
  <c r="E3" i="7"/>
  <c r="D3" i="7"/>
  <c r="C3" i="7"/>
  <c r="AM278" i="5"/>
  <c r="AM277" i="5"/>
  <c r="AM276" i="5"/>
  <c r="AM275" i="5"/>
  <c r="AM274" i="5"/>
  <c r="AM273" i="5"/>
  <c r="AM272" i="5"/>
  <c r="AM271" i="5"/>
  <c r="AM270" i="5"/>
  <c r="AM269" i="5"/>
  <c r="AM268" i="5"/>
  <c r="AM267" i="5"/>
  <c r="AM266" i="5"/>
  <c r="AM265" i="5"/>
  <c r="AM264" i="5"/>
  <c r="AM263" i="5"/>
  <c r="AM262" i="5"/>
  <c r="AM261" i="5"/>
  <c r="AM260" i="5"/>
  <c r="AM259" i="5"/>
  <c r="AM258" i="5"/>
  <c r="AM257" i="5"/>
  <c r="AM256" i="5"/>
  <c r="AM255" i="5"/>
  <c r="AM254" i="5"/>
  <c r="AM253" i="5"/>
  <c r="AM252" i="5"/>
  <c r="AM251" i="5"/>
  <c r="AM250" i="5"/>
  <c r="AM249" i="5"/>
  <c r="AM248" i="5"/>
  <c r="AM247" i="5"/>
  <c r="AM246" i="5"/>
  <c r="AM245" i="5"/>
  <c r="AM244" i="5"/>
  <c r="AM243" i="5"/>
  <c r="AM242" i="5"/>
  <c r="AM241" i="5"/>
  <c r="AM240" i="5"/>
  <c r="AM239" i="5"/>
  <c r="AM238" i="5"/>
  <c r="AM237" i="5"/>
  <c r="AM236" i="5"/>
  <c r="AM235" i="5"/>
  <c r="AM234" i="5"/>
  <c r="AM233" i="5"/>
  <c r="AM232" i="5"/>
  <c r="AM231" i="5"/>
  <c r="AM230" i="5"/>
  <c r="AM229" i="5"/>
  <c r="AM228" i="5"/>
  <c r="AM227" i="5"/>
  <c r="AM226" i="5"/>
  <c r="AM225" i="5"/>
  <c r="AM224" i="5"/>
  <c r="AM223" i="5"/>
  <c r="AM222" i="5"/>
  <c r="AM221" i="5"/>
  <c r="AM220" i="5"/>
  <c r="AM219" i="5"/>
  <c r="AM218" i="5"/>
  <c r="AM217" i="5"/>
  <c r="AM216" i="5"/>
  <c r="AM215" i="5"/>
  <c r="AM214" i="5"/>
  <c r="AM213" i="5"/>
  <c r="AM212" i="5"/>
  <c r="AM211" i="5"/>
  <c r="AM210" i="5"/>
  <c r="AM209" i="5"/>
  <c r="AM208" i="5"/>
  <c r="AM207" i="5"/>
  <c r="AM206" i="5"/>
  <c r="AM205" i="5"/>
  <c r="AM204" i="5"/>
  <c r="AM203" i="5"/>
  <c r="AM202" i="5"/>
  <c r="AM201" i="5"/>
  <c r="AM200" i="5"/>
  <c r="AM199" i="5"/>
  <c r="AM198" i="5"/>
  <c r="AM197" i="5"/>
  <c r="AM196" i="5"/>
  <c r="AM195" i="5"/>
  <c r="AM194" i="5"/>
  <c r="AM193" i="5"/>
  <c r="AM192" i="5"/>
  <c r="AM191" i="5"/>
  <c r="AM190" i="5"/>
  <c r="AM189" i="5"/>
  <c r="AM188" i="5"/>
  <c r="AM187" i="5"/>
  <c r="AM186" i="5"/>
  <c r="AM185" i="5"/>
  <c r="AM184" i="5"/>
  <c r="AM183" i="5"/>
  <c r="AM182" i="5"/>
  <c r="AM181" i="5"/>
  <c r="AM180" i="5"/>
  <c r="AM179" i="5"/>
  <c r="AM178" i="5"/>
  <c r="AM177" i="5"/>
  <c r="AM176" i="5"/>
  <c r="AM175" i="5"/>
  <c r="AM174" i="5"/>
  <c r="AM173" i="5"/>
  <c r="AM172" i="5"/>
  <c r="AM171" i="5"/>
  <c r="AM170" i="5"/>
  <c r="AM169" i="5"/>
  <c r="AM168" i="5"/>
  <c r="AM167" i="5"/>
  <c r="AM166" i="5"/>
  <c r="AM165" i="5"/>
  <c r="AM164" i="5"/>
  <c r="AM163" i="5"/>
  <c r="AM162" i="5"/>
  <c r="AM161" i="5"/>
  <c r="AM160" i="5"/>
  <c r="AM159" i="5"/>
  <c r="AM158" i="5"/>
  <c r="AM157" i="5"/>
  <c r="AM156" i="5"/>
  <c r="AM155" i="5"/>
  <c r="AM154" i="5"/>
  <c r="AM153" i="5"/>
  <c r="AM152" i="5"/>
  <c r="AM151" i="5"/>
  <c r="AM150" i="5"/>
  <c r="AM149" i="5"/>
  <c r="AM148" i="5"/>
  <c r="AM147" i="5"/>
  <c r="AM146" i="5"/>
  <c r="AM145" i="5"/>
  <c r="AM144" i="5"/>
  <c r="AM143" i="5"/>
  <c r="AM142" i="5"/>
  <c r="AM141" i="5"/>
  <c r="AM140" i="5"/>
  <c r="AM139" i="5"/>
  <c r="AM138" i="5"/>
  <c r="AM137" i="5"/>
  <c r="AM136" i="5"/>
  <c r="AM135" i="5"/>
  <c r="AM134" i="5"/>
  <c r="AM133" i="5"/>
  <c r="AM132" i="5"/>
  <c r="AM131" i="5"/>
  <c r="AM130" i="5"/>
  <c r="AM129" i="5"/>
  <c r="AM128" i="5"/>
  <c r="AM127" i="5"/>
  <c r="AM126" i="5"/>
  <c r="AM125" i="5"/>
  <c r="AM124" i="5"/>
  <c r="AM123" i="5"/>
  <c r="AM122" i="5"/>
  <c r="AM121" i="5"/>
  <c r="AM120" i="5"/>
  <c r="AM119" i="5"/>
  <c r="AM118" i="5"/>
  <c r="AM117" i="5"/>
  <c r="AM116" i="5"/>
  <c r="AM115" i="5"/>
  <c r="AM114" i="5"/>
  <c r="AM113" i="5"/>
  <c r="AM112" i="5"/>
  <c r="AM111" i="5"/>
  <c r="AM110" i="5"/>
  <c r="AM109" i="5"/>
  <c r="AM108" i="5"/>
  <c r="AM107" i="5"/>
  <c r="AM106" i="5"/>
  <c r="AM105" i="5"/>
  <c r="AM104" i="5"/>
  <c r="AM103" i="5"/>
  <c r="AM102" i="5"/>
  <c r="AM101" i="5"/>
  <c r="AM100" i="5"/>
  <c r="AM99" i="5"/>
  <c r="AM98" i="5"/>
  <c r="AM97" i="5"/>
  <c r="AM96" i="5"/>
  <c r="AM95" i="5"/>
  <c r="AM94" i="5"/>
  <c r="AM93" i="5"/>
  <c r="AM92" i="5"/>
  <c r="AM91" i="5"/>
  <c r="AM90" i="5"/>
  <c r="AM89" i="5"/>
  <c r="AM88" i="5"/>
  <c r="AM87" i="5"/>
  <c r="AM86" i="5"/>
  <c r="AM85" i="5"/>
  <c r="AM84" i="5"/>
  <c r="AM83" i="5"/>
  <c r="AM82" i="5"/>
  <c r="AM81" i="5"/>
  <c r="AM80" i="5"/>
  <c r="AM79" i="5"/>
  <c r="AM78" i="5"/>
  <c r="AM76" i="5"/>
  <c r="AM75" i="5"/>
  <c r="AM73" i="5"/>
  <c r="AM72" i="5"/>
  <c r="AM71" i="5"/>
  <c r="AM70" i="5"/>
  <c r="AM69" i="5"/>
  <c r="AM68" i="5"/>
  <c r="AM67" i="5"/>
  <c r="AM66" i="5"/>
  <c r="AM65" i="5"/>
  <c r="AM64" i="5"/>
  <c r="AM63" i="5"/>
  <c r="AM62" i="5"/>
  <c r="AM61" i="5"/>
  <c r="AM60" i="5"/>
  <c r="AM58" i="5"/>
  <c r="AM57" i="5"/>
  <c r="AM56" i="5"/>
  <c r="AM55" i="5"/>
  <c r="AM26" i="5"/>
  <c r="AM24" i="5"/>
  <c r="AM23" i="5"/>
  <c r="AM22" i="5"/>
  <c r="AM21" i="5"/>
  <c r="AM20" i="5"/>
  <c r="AM19" i="5"/>
  <c r="AM18" i="5"/>
  <c r="AM17" i="5"/>
  <c r="AM15" i="5"/>
  <c r="AM13" i="5"/>
  <c r="AE12" i="5"/>
  <c r="AN12" i="5" s="1"/>
  <c r="AG12" i="5" s="1"/>
  <c r="AH12" i="5" s="1"/>
  <c r="AE11" i="5"/>
  <c r="AM11" i="5"/>
  <c r="AM10" i="5"/>
  <c r="AF13" i="5"/>
  <c r="AB13" i="5"/>
  <c r="AC13" i="5"/>
  <c r="AG13" i="5" s="1"/>
  <c r="AH13" i="5" s="1"/>
  <c r="AF14" i="5"/>
  <c r="AM14" i="5" s="1"/>
  <c r="AB14" i="5"/>
  <c r="AC14" i="5"/>
  <c r="AF54" i="5"/>
  <c r="AB54" i="5"/>
  <c r="AC54" i="5"/>
  <c r="AC68" i="5"/>
  <c r="AC69" i="5"/>
  <c r="AL278" i="5"/>
  <c r="AL277" i="5"/>
  <c r="AL276" i="5"/>
  <c r="AL275" i="5"/>
  <c r="AL274" i="5"/>
  <c r="AL273" i="5"/>
  <c r="AL272" i="5"/>
  <c r="AL271" i="5"/>
  <c r="AL270" i="5"/>
  <c r="AL269" i="5"/>
  <c r="AL268" i="5"/>
  <c r="AL267" i="5"/>
  <c r="AL266" i="5"/>
  <c r="AL265" i="5"/>
  <c r="AL264" i="5"/>
  <c r="AL263" i="5"/>
  <c r="AL262" i="5"/>
  <c r="AL261" i="5"/>
  <c r="AL260" i="5"/>
  <c r="AL259" i="5"/>
  <c r="AL258" i="5"/>
  <c r="AL257" i="5"/>
  <c r="AL256" i="5"/>
  <c r="AL255" i="5"/>
  <c r="AL254" i="5"/>
  <c r="AL253" i="5"/>
  <c r="AL252" i="5"/>
  <c r="AL251" i="5"/>
  <c r="AL250" i="5"/>
  <c r="AL249" i="5"/>
  <c r="AL248" i="5"/>
  <c r="AL247" i="5"/>
  <c r="AL246" i="5"/>
  <c r="AL245" i="5"/>
  <c r="AL244" i="5"/>
  <c r="AL243" i="5"/>
  <c r="AL242" i="5"/>
  <c r="AL241" i="5"/>
  <c r="AL240" i="5"/>
  <c r="AL239" i="5"/>
  <c r="AL238" i="5"/>
  <c r="AL237" i="5"/>
  <c r="AL236" i="5"/>
  <c r="AL235" i="5"/>
  <c r="AL234" i="5"/>
  <c r="AL233" i="5"/>
  <c r="AL232" i="5"/>
  <c r="AL231" i="5"/>
  <c r="AL230" i="5"/>
  <c r="AL229" i="5"/>
  <c r="AL228" i="5"/>
  <c r="AL227" i="5"/>
  <c r="AL226" i="5"/>
  <c r="AL225" i="5"/>
  <c r="AL224" i="5"/>
  <c r="AL223" i="5"/>
  <c r="AL222" i="5"/>
  <c r="AL221" i="5"/>
  <c r="AL220" i="5"/>
  <c r="AL219" i="5"/>
  <c r="AL218" i="5"/>
  <c r="AL217" i="5"/>
  <c r="AL216" i="5"/>
  <c r="AL215" i="5"/>
  <c r="AL214" i="5"/>
  <c r="AL213" i="5"/>
  <c r="AL212" i="5"/>
  <c r="AL211" i="5"/>
  <c r="AL210" i="5"/>
  <c r="AL209" i="5"/>
  <c r="AL208" i="5"/>
  <c r="AL207" i="5"/>
  <c r="AL206" i="5"/>
  <c r="AL205" i="5"/>
  <c r="AL204" i="5"/>
  <c r="AL203" i="5"/>
  <c r="AL202" i="5"/>
  <c r="AL201" i="5"/>
  <c r="AL200" i="5"/>
  <c r="AL199" i="5"/>
  <c r="AL198" i="5"/>
  <c r="AL197" i="5"/>
  <c r="AL196" i="5"/>
  <c r="AL195" i="5"/>
  <c r="AL194" i="5"/>
  <c r="AL193" i="5"/>
  <c r="AL192" i="5"/>
  <c r="AL191" i="5"/>
  <c r="AL190" i="5"/>
  <c r="AL189" i="5"/>
  <c r="AL188" i="5"/>
  <c r="AL187" i="5"/>
  <c r="AL186" i="5"/>
  <c r="AL185" i="5"/>
  <c r="AL184" i="5"/>
  <c r="AL183" i="5"/>
  <c r="AL182" i="5"/>
  <c r="AL181" i="5"/>
  <c r="AL180" i="5"/>
  <c r="AL179" i="5"/>
  <c r="AL178" i="5"/>
  <c r="AL177" i="5"/>
  <c r="AL176" i="5"/>
  <c r="AL175" i="5"/>
  <c r="AL174" i="5"/>
  <c r="AL173" i="5"/>
  <c r="AL172" i="5"/>
  <c r="AL171" i="5"/>
  <c r="AL170" i="5"/>
  <c r="AL169" i="5"/>
  <c r="AL168" i="5"/>
  <c r="AL167" i="5"/>
  <c r="AL166" i="5"/>
  <c r="AL165" i="5"/>
  <c r="AL164" i="5"/>
  <c r="AL163" i="5"/>
  <c r="AL162" i="5"/>
  <c r="AL161" i="5"/>
  <c r="AL160" i="5"/>
  <c r="AL159" i="5"/>
  <c r="AL158" i="5"/>
  <c r="AL157" i="5"/>
  <c r="AL156" i="5"/>
  <c r="AL155" i="5"/>
  <c r="AL154" i="5"/>
  <c r="AL153" i="5"/>
  <c r="AL152" i="5"/>
  <c r="AL151" i="5"/>
  <c r="AL150" i="5"/>
  <c r="AL149" i="5"/>
  <c r="AL148" i="5"/>
  <c r="AL147" i="5"/>
  <c r="AL146" i="5"/>
  <c r="AL145" i="5"/>
  <c r="AL144" i="5"/>
  <c r="AL143" i="5"/>
  <c r="AL142" i="5"/>
  <c r="AL141" i="5"/>
  <c r="AL140" i="5"/>
  <c r="AL139" i="5"/>
  <c r="AL138" i="5"/>
  <c r="AL137" i="5"/>
  <c r="AL136" i="5"/>
  <c r="AL135" i="5"/>
  <c r="AL134" i="5"/>
  <c r="AL133" i="5"/>
  <c r="AL132" i="5"/>
  <c r="AL131" i="5"/>
  <c r="AL130" i="5"/>
  <c r="AL129" i="5"/>
  <c r="AL128" i="5"/>
  <c r="AL127" i="5"/>
  <c r="AL126" i="5"/>
  <c r="AL125" i="5"/>
  <c r="AL124" i="5"/>
  <c r="AL123" i="5"/>
  <c r="AL122" i="5"/>
  <c r="AL121" i="5"/>
  <c r="AL120" i="5"/>
  <c r="AL119" i="5"/>
  <c r="AL118" i="5"/>
  <c r="AL117" i="5"/>
  <c r="AL116" i="5"/>
  <c r="AL115" i="5"/>
  <c r="AL114" i="5"/>
  <c r="AL113" i="5"/>
  <c r="AL112" i="5"/>
  <c r="AL111" i="5"/>
  <c r="AL110" i="5"/>
  <c r="AL109" i="5"/>
  <c r="AL108" i="5"/>
  <c r="AL107" i="5"/>
  <c r="AL106" i="5"/>
  <c r="AL105" i="5"/>
  <c r="AL104" i="5"/>
  <c r="AL103" i="5"/>
  <c r="AL102" i="5"/>
  <c r="AL101" i="5"/>
  <c r="AL100" i="5"/>
  <c r="AL99" i="5"/>
  <c r="AL98" i="5"/>
  <c r="AL97" i="5"/>
  <c r="AL96" i="5"/>
  <c r="AL95" i="5"/>
  <c r="AL94" i="5"/>
  <c r="AL93" i="5"/>
  <c r="AL92" i="5"/>
  <c r="AL91" i="5"/>
  <c r="AL90" i="5"/>
  <c r="AL89" i="5"/>
  <c r="AL88" i="5"/>
  <c r="AL87" i="5"/>
  <c r="AL86" i="5"/>
  <c r="AL85" i="5"/>
  <c r="AL84" i="5"/>
  <c r="AL83" i="5"/>
  <c r="AL82" i="5"/>
  <c r="AL81" i="5"/>
  <c r="AL80" i="5"/>
  <c r="AL79" i="5"/>
  <c r="AL78" i="5"/>
  <c r="AL77" i="5"/>
  <c r="AL76" i="5"/>
  <c r="AL75" i="5"/>
  <c r="AL74" i="5"/>
  <c r="AL73" i="5"/>
  <c r="AL72" i="5"/>
  <c r="AL71" i="5"/>
  <c r="AL70" i="5"/>
  <c r="AL69" i="5"/>
  <c r="AL68" i="5"/>
  <c r="AL67" i="5"/>
  <c r="AL66" i="5"/>
  <c r="AL65" i="5"/>
  <c r="AL64" i="5"/>
  <c r="AL63" i="5"/>
  <c r="AL62" i="5"/>
  <c r="AL61" i="5"/>
  <c r="AL60" i="5"/>
  <c r="AL59" i="5"/>
  <c r="AL58" i="5"/>
  <c r="AL57" i="5"/>
  <c r="AL56" i="5"/>
  <c r="AL55" i="5"/>
  <c r="AL54" i="5"/>
  <c r="AL26" i="5"/>
  <c r="AL25" i="5"/>
  <c r="AL24" i="5"/>
  <c r="AL23" i="5"/>
  <c r="AL22" i="5"/>
  <c r="AL21" i="5"/>
  <c r="AL20" i="5"/>
  <c r="AL19" i="5"/>
  <c r="AL18" i="5"/>
  <c r="AL17" i="5"/>
  <c r="AL16" i="5"/>
  <c r="AL15" i="5"/>
  <c r="AL14" i="5"/>
  <c r="AL13" i="5"/>
  <c r="AL12" i="5"/>
  <c r="AL11" i="5"/>
  <c r="AL10" i="5"/>
  <c r="AL9" i="5"/>
  <c r="AL8" i="5"/>
  <c r="AC278" i="5"/>
  <c r="AC277" i="5"/>
  <c r="AC276" i="5"/>
  <c r="AC275" i="5"/>
  <c r="AC274" i="5"/>
  <c r="AC273" i="5"/>
  <c r="AC272" i="5"/>
  <c r="AC271" i="5"/>
  <c r="AC270" i="5"/>
  <c r="AC269" i="5"/>
  <c r="AC268" i="5"/>
  <c r="AC267" i="5"/>
  <c r="AC266" i="5"/>
  <c r="AC265" i="5"/>
  <c r="AC264" i="5"/>
  <c r="AC263" i="5"/>
  <c r="AC262" i="5"/>
  <c r="AC261" i="5"/>
  <c r="AC260" i="5"/>
  <c r="AC259" i="5"/>
  <c r="AC258" i="5"/>
  <c r="AC257" i="5"/>
  <c r="AC256" i="5"/>
  <c r="AC255" i="5"/>
  <c r="AC254" i="5"/>
  <c r="AC253" i="5"/>
  <c r="AC252" i="5"/>
  <c r="AC251" i="5"/>
  <c r="AC250" i="5"/>
  <c r="AC249" i="5"/>
  <c r="AC248" i="5"/>
  <c r="AC247" i="5"/>
  <c r="AC246" i="5"/>
  <c r="AC245" i="5"/>
  <c r="AC244" i="5"/>
  <c r="AC243" i="5"/>
  <c r="AC242" i="5"/>
  <c r="AC241" i="5"/>
  <c r="AC240" i="5"/>
  <c r="AC239" i="5"/>
  <c r="AC238" i="5"/>
  <c r="AC237" i="5"/>
  <c r="AC236" i="5"/>
  <c r="AC235" i="5"/>
  <c r="AC234" i="5"/>
  <c r="AC233" i="5"/>
  <c r="AC232" i="5"/>
  <c r="AC231" i="5"/>
  <c r="AC230" i="5"/>
  <c r="AC229" i="5"/>
  <c r="AC228" i="5"/>
  <c r="AC227" i="5"/>
  <c r="AC226" i="5"/>
  <c r="AC225" i="5"/>
  <c r="AC224" i="5"/>
  <c r="AC223" i="5"/>
  <c r="AC222" i="5"/>
  <c r="AC221" i="5"/>
  <c r="AC220" i="5"/>
  <c r="AC219" i="5"/>
  <c r="AC218" i="5"/>
  <c r="AC217" i="5"/>
  <c r="AC216" i="5"/>
  <c r="AC215" i="5"/>
  <c r="AC214" i="5"/>
  <c r="AC213" i="5"/>
  <c r="AC212" i="5"/>
  <c r="AC211" i="5"/>
  <c r="AC210" i="5"/>
  <c r="AC209" i="5"/>
  <c r="AC208" i="5"/>
  <c r="AC207" i="5"/>
  <c r="AC206" i="5"/>
  <c r="AC205" i="5"/>
  <c r="AC204" i="5"/>
  <c r="AC203" i="5"/>
  <c r="AC202" i="5"/>
  <c r="AC201" i="5"/>
  <c r="AC200" i="5"/>
  <c r="AC199" i="5"/>
  <c r="AC198" i="5"/>
  <c r="AC197" i="5"/>
  <c r="AC196" i="5"/>
  <c r="AC195" i="5"/>
  <c r="AC194" i="5"/>
  <c r="AC193" i="5"/>
  <c r="AC192" i="5"/>
  <c r="AC191" i="5"/>
  <c r="AC190" i="5"/>
  <c r="AC189" i="5"/>
  <c r="AC188" i="5"/>
  <c r="AC187" i="5"/>
  <c r="AC186" i="5"/>
  <c r="AC185" i="5"/>
  <c r="AC184" i="5"/>
  <c r="AC183" i="5"/>
  <c r="AC182" i="5"/>
  <c r="AC181" i="5"/>
  <c r="AC180" i="5"/>
  <c r="AC179" i="5"/>
  <c r="AC178" i="5"/>
  <c r="AC177" i="5"/>
  <c r="AC176" i="5"/>
  <c r="AC175" i="5"/>
  <c r="AC174" i="5"/>
  <c r="AC173" i="5"/>
  <c r="AC172" i="5"/>
  <c r="AC171" i="5"/>
  <c r="AC170" i="5"/>
  <c r="AC169" i="5"/>
  <c r="AC168" i="5"/>
  <c r="AC167" i="5"/>
  <c r="AC166" i="5"/>
  <c r="AC165" i="5"/>
  <c r="AC164" i="5"/>
  <c r="AC163" i="5"/>
  <c r="AC162" i="5"/>
  <c r="AC161" i="5"/>
  <c r="AC160" i="5"/>
  <c r="AC159" i="5"/>
  <c r="AC158" i="5"/>
  <c r="AC157" i="5"/>
  <c r="AC156" i="5"/>
  <c r="AC155" i="5"/>
  <c r="AC154" i="5"/>
  <c r="AC153" i="5"/>
  <c r="AC152" i="5"/>
  <c r="AC151" i="5"/>
  <c r="AC150" i="5"/>
  <c r="AC149" i="5"/>
  <c r="AC148" i="5"/>
  <c r="AC147" i="5"/>
  <c r="AC146" i="5"/>
  <c r="AC145" i="5"/>
  <c r="AC144" i="5"/>
  <c r="AC143" i="5"/>
  <c r="AC142" i="5"/>
  <c r="AC141" i="5"/>
  <c r="AC140" i="5"/>
  <c r="AC139" i="5"/>
  <c r="AC138" i="5"/>
  <c r="AC137" i="5"/>
  <c r="AC136" i="5"/>
  <c r="AC135" i="5"/>
  <c r="AC134" i="5"/>
  <c r="AC133" i="5"/>
  <c r="AC132" i="5"/>
  <c r="AC131" i="5"/>
  <c r="AC130" i="5"/>
  <c r="AC129" i="5"/>
  <c r="AC128" i="5"/>
  <c r="AC127" i="5"/>
  <c r="AC126" i="5"/>
  <c r="AC125" i="5"/>
  <c r="AC124" i="5"/>
  <c r="AC123" i="5"/>
  <c r="AC122" i="5"/>
  <c r="AC121" i="5"/>
  <c r="AC120" i="5"/>
  <c r="AC119" i="5"/>
  <c r="AC118" i="5"/>
  <c r="AC117" i="5"/>
  <c r="AC116" i="5"/>
  <c r="AC115" i="5"/>
  <c r="AC114" i="5"/>
  <c r="AC113" i="5"/>
  <c r="AC112" i="5"/>
  <c r="AC111" i="5"/>
  <c r="AC110" i="5"/>
  <c r="AC109" i="5"/>
  <c r="AC108" i="5"/>
  <c r="AC107" i="5"/>
  <c r="AC106" i="5"/>
  <c r="AC105" i="5"/>
  <c r="AC104" i="5"/>
  <c r="AC103" i="5"/>
  <c r="AC102" i="5"/>
  <c r="AC101" i="5"/>
  <c r="AC100" i="5"/>
  <c r="AC99" i="5"/>
  <c r="AC98" i="5"/>
  <c r="AC97" i="5"/>
  <c r="AC96" i="5"/>
  <c r="AC95" i="5"/>
  <c r="AC94" i="5"/>
  <c r="AC93" i="5"/>
  <c r="AC92" i="5"/>
  <c r="AC91" i="5"/>
  <c r="AC90" i="5"/>
  <c r="AC89" i="5"/>
  <c r="AC88" i="5"/>
  <c r="AC87" i="5"/>
  <c r="AC86" i="5"/>
  <c r="AC85" i="5"/>
  <c r="AC84" i="5"/>
  <c r="AC83" i="5"/>
  <c r="AC82" i="5"/>
  <c r="AC81" i="5"/>
  <c r="AC80" i="5"/>
  <c r="AC79" i="5"/>
  <c r="AC78" i="5"/>
  <c r="AC77" i="5"/>
  <c r="AC76" i="5"/>
  <c r="AC75" i="5"/>
  <c r="AC74" i="5"/>
  <c r="AC73" i="5"/>
  <c r="AC72" i="5"/>
  <c r="AC71" i="5"/>
  <c r="AC70" i="5"/>
  <c r="AC67" i="5"/>
  <c r="AC66" i="5"/>
  <c r="AC65" i="5"/>
  <c r="AC64" i="5"/>
  <c r="AC63" i="5"/>
  <c r="AC62" i="5"/>
  <c r="AC61" i="5"/>
  <c r="AC60" i="5"/>
  <c r="AC59" i="5"/>
  <c r="AC58" i="5"/>
  <c r="AC57" i="5"/>
  <c r="AC56" i="5"/>
  <c r="AC55" i="5"/>
  <c r="AC26" i="5"/>
  <c r="AC24" i="5"/>
  <c r="AC23" i="5"/>
  <c r="AC22" i="5"/>
  <c r="AC20" i="5"/>
  <c r="AC19" i="5"/>
  <c r="AC18" i="5"/>
  <c r="AF278" i="5"/>
  <c r="AE278" i="5"/>
  <c r="AB278" i="5"/>
  <c r="AF277" i="5"/>
  <c r="AE277" i="5"/>
  <c r="AB277" i="5"/>
  <c r="AF276" i="5"/>
  <c r="AE276" i="5"/>
  <c r="AB276" i="5"/>
  <c r="AF275" i="5"/>
  <c r="AE275" i="5"/>
  <c r="AB275" i="5"/>
  <c r="AF274" i="5"/>
  <c r="AE274" i="5"/>
  <c r="AB274" i="5"/>
  <c r="AF273" i="5"/>
  <c r="AE273" i="5"/>
  <c r="AB273" i="5"/>
  <c r="AF272" i="5"/>
  <c r="AE272" i="5"/>
  <c r="AB272" i="5"/>
  <c r="AF271" i="5"/>
  <c r="AE271" i="5"/>
  <c r="AB271" i="5"/>
  <c r="AF270" i="5"/>
  <c r="AE270" i="5"/>
  <c r="AB270" i="5"/>
  <c r="AF269" i="5"/>
  <c r="AE269" i="5"/>
  <c r="AB269" i="5"/>
  <c r="AF268" i="5"/>
  <c r="AE268" i="5"/>
  <c r="AB268" i="5"/>
  <c r="AF267" i="5"/>
  <c r="AE267" i="5"/>
  <c r="AB267" i="5"/>
  <c r="AF266" i="5"/>
  <c r="AE266" i="5"/>
  <c r="AB266" i="5"/>
  <c r="AF265" i="5"/>
  <c r="AE265" i="5"/>
  <c r="AB265" i="5"/>
  <c r="AF264" i="5"/>
  <c r="AE264" i="5"/>
  <c r="AB264" i="5"/>
  <c r="AF263" i="5"/>
  <c r="AE263" i="5"/>
  <c r="AB263" i="5"/>
  <c r="AF262" i="5"/>
  <c r="AE262" i="5"/>
  <c r="AB262" i="5"/>
  <c r="AF261" i="5"/>
  <c r="AE261" i="5"/>
  <c r="AB261" i="5"/>
  <c r="AF260" i="5"/>
  <c r="AE260" i="5"/>
  <c r="AB260" i="5"/>
  <c r="AF259" i="5"/>
  <c r="AE259" i="5"/>
  <c r="AB259" i="5"/>
  <c r="AF258" i="5"/>
  <c r="AE258" i="5"/>
  <c r="AB258" i="5"/>
  <c r="AF257" i="5"/>
  <c r="AE257" i="5"/>
  <c r="AB257" i="5"/>
  <c r="AF256" i="5"/>
  <c r="AE256" i="5"/>
  <c r="AB256" i="5"/>
  <c r="AF255" i="5"/>
  <c r="AE255" i="5"/>
  <c r="AB255" i="5"/>
  <c r="AF254" i="5"/>
  <c r="AE254" i="5"/>
  <c r="AB254" i="5"/>
  <c r="AF253" i="5"/>
  <c r="AE253" i="5"/>
  <c r="AB253" i="5"/>
  <c r="AF252" i="5"/>
  <c r="AE252" i="5"/>
  <c r="AB252" i="5"/>
  <c r="AF251" i="5"/>
  <c r="AE251" i="5"/>
  <c r="AB251" i="5"/>
  <c r="AF250" i="5"/>
  <c r="AE250" i="5"/>
  <c r="AB250" i="5"/>
  <c r="AF249" i="5"/>
  <c r="AE249" i="5"/>
  <c r="AB249" i="5"/>
  <c r="AF248" i="5"/>
  <c r="AE248" i="5"/>
  <c r="AB248" i="5"/>
  <c r="AF247" i="5"/>
  <c r="AE247" i="5"/>
  <c r="AB247" i="5"/>
  <c r="AF246" i="5"/>
  <c r="AE246" i="5"/>
  <c r="AB246" i="5"/>
  <c r="AF245" i="5"/>
  <c r="AE245" i="5"/>
  <c r="AB245" i="5"/>
  <c r="AF244" i="5"/>
  <c r="AE244" i="5"/>
  <c r="AB244" i="5"/>
  <c r="AF243" i="5"/>
  <c r="AE243" i="5"/>
  <c r="AB243" i="5"/>
  <c r="AF242" i="5"/>
  <c r="AE242" i="5"/>
  <c r="AB242" i="5"/>
  <c r="AF241" i="5"/>
  <c r="AE241" i="5"/>
  <c r="AB241" i="5"/>
  <c r="AF240" i="5"/>
  <c r="AE240" i="5"/>
  <c r="AB240" i="5"/>
  <c r="AF239" i="5"/>
  <c r="AE239" i="5"/>
  <c r="AB239" i="5"/>
  <c r="AF238" i="5"/>
  <c r="AE238" i="5"/>
  <c r="AB238" i="5"/>
  <c r="AF237" i="5"/>
  <c r="AE237" i="5"/>
  <c r="AB237" i="5"/>
  <c r="AF236" i="5"/>
  <c r="AE236" i="5"/>
  <c r="AB236" i="5"/>
  <c r="AF235" i="5"/>
  <c r="AE235" i="5"/>
  <c r="AB235" i="5"/>
  <c r="AF234" i="5"/>
  <c r="AE234" i="5"/>
  <c r="AB234" i="5"/>
  <c r="AF233" i="5"/>
  <c r="AE233" i="5"/>
  <c r="AB233" i="5"/>
  <c r="AF232" i="5"/>
  <c r="AE232" i="5"/>
  <c r="AB232" i="5"/>
  <c r="AF231" i="5"/>
  <c r="AE231" i="5"/>
  <c r="AB231" i="5"/>
  <c r="AF230" i="5"/>
  <c r="AE230" i="5"/>
  <c r="AB230" i="5"/>
  <c r="AF229" i="5"/>
  <c r="AE229" i="5"/>
  <c r="AB229" i="5"/>
  <c r="AF228" i="5"/>
  <c r="AE228" i="5"/>
  <c r="AB228" i="5"/>
  <c r="AF227" i="5"/>
  <c r="AE227" i="5"/>
  <c r="AB227" i="5"/>
  <c r="AF226" i="5"/>
  <c r="AE226" i="5"/>
  <c r="AB226" i="5"/>
  <c r="AF225" i="5"/>
  <c r="AE225" i="5"/>
  <c r="AB225" i="5"/>
  <c r="AF224" i="5"/>
  <c r="AE224" i="5"/>
  <c r="AB224" i="5"/>
  <c r="AF223" i="5"/>
  <c r="AE223" i="5"/>
  <c r="AB223" i="5"/>
  <c r="AF222" i="5"/>
  <c r="AE222" i="5"/>
  <c r="AB222" i="5"/>
  <c r="AF221" i="5"/>
  <c r="AE221" i="5"/>
  <c r="AB221" i="5"/>
  <c r="AF220" i="5"/>
  <c r="AE220" i="5"/>
  <c r="AB220" i="5"/>
  <c r="AF219" i="5"/>
  <c r="AE219" i="5"/>
  <c r="AB219" i="5"/>
  <c r="AF218" i="5"/>
  <c r="AE218" i="5"/>
  <c r="AB218" i="5"/>
  <c r="AF217" i="5"/>
  <c r="AE217" i="5"/>
  <c r="AB217" i="5"/>
  <c r="AF216" i="5"/>
  <c r="AE216" i="5"/>
  <c r="AB216" i="5"/>
  <c r="AF215" i="5"/>
  <c r="AE215" i="5"/>
  <c r="AB215" i="5"/>
  <c r="AF214" i="5"/>
  <c r="AE214" i="5"/>
  <c r="AB214" i="5"/>
  <c r="AF213" i="5"/>
  <c r="AE213" i="5"/>
  <c r="AB213" i="5"/>
  <c r="AF212" i="5"/>
  <c r="AE212" i="5"/>
  <c r="AB212" i="5"/>
  <c r="AF211" i="5"/>
  <c r="AE211" i="5"/>
  <c r="AB211" i="5"/>
  <c r="AF210" i="5"/>
  <c r="AE210" i="5"/>
  <c r="AB210" i="5"/>
  <c r="AF209" i="5"/>
  <c r="AE209" i="5"/>
  <c r="AB209" i="5"/>
  <c r="AF208" i="5"/>
  <c r="AE208" i="5"/>
  <c r="AB208" i="5"/>
  <c r="AF207" i="5"/>
  <c r="AE207" i="5"/>
  <c r="AB207" i="5"/>
  <c r="AF206" i="5"/>
  <c r="AE206" i="5"/>
  <c r="AB206" i="5"/>
  <c r="AF205" i="5"/>
  <c r="AE205" i="5"/>
  <c r="AB205" i="5"/>
  <c r="AF204" i="5"/>
  <c r="AE204" i="5"/>
  <c r="AB204" i="5"/>
  <c r="AF203" i="5"/>
  <c r="AE203" i="5"/>
  <c r="AB203" i="5"/>
  <c r="AF202" i="5"/>
  <c r="AE202" i="5"/>
  <c r="AB202" i="5"/>
  <c r="AF201" i="5"/>
  <c r="AE201" i="5"/>
  <c r="AB201" i="5"/>
  <c r="AF200" i="5"/>
  <c r="AE200" i="5"/>
  <c r="AB200" i="5"/>
  <c r="AF199" i="5"/>
  <c r="AE199" i="5"/>
  <c r="AB199" i="5"/>
  <c r="AF198" i="5"/>
  <c r="AE198" i="5"/>
  <c r="AB198" i="5"/>
  <c r="AF197" i="5"/>
  <c r="AE197" i="5"/>
  <c r="AB197" i="5"/>
  <c r="AF196" i="5"/>
  <c r="AE196" i="5"/>
  <c r="AB196" i="5"/>
  <c r="AF195" i="5"/>
  <c r="AE195" i="5"/>
  <c r="AB195" i="5"/>
  <c r="AF194" i="5"/>
  <c r="AE194" i="5"/>
  <c r="AB194" i="5"/>
  <c r="AF193" i="5"/>
  <c r="AE193" i="5"/>
  <c r="AB193" i="5"/>
  <c r="AF192" i="5"/>
  <c r="AE192" i="5"/>
  <c r="AB192" i="5"/>
  <c r="AF191" i="5"/>
  <c r="AE191" i="5"/>
  <c r="AB191" i="5"/>
  <c r="AF190" i="5"/>
  <c r="AE190" i="5"/>
  <c r="AB190" i="5"/>
  <c r="AF189" i="5"/>
  <c r="AE189" i="5"/>
  <c r="AB189" i="5"/>
  <c r="AF188" i="5"/>
  <c r="AE188" i="5"/>
  <c r="AB188" i="5"/>
  <c r="AF187" i="5"/>
  <c r="AE187" i="5"/>
  <c r="AB187" i="5"/>
  <c r="AF186" i="5"/>
  <c r="AE186" i="5"/>
  <c r="AB186" i="5"/>
  <c r="AF185" i="5"/>
  <c r="AE185" i="5"/>
  <c r="AB185" i="5"/>
  <c r="AF184" i="5"/>
  <c r="AE184" i="5"/>
  <c r="AB184" i="5"/>
  <c r="AF183" i="5"/>
  <c r="AE183" i="5"/>
  <c r="AB183" i="5"/>
  <c r="AF182" i="5"/>
  <c r="AE182" i="5"/>
  <c r="AB182" i="5"/>
  <c r="AF181" i="5"/>
  <c r="AE181" i="5"/>
  <c r="AB181" i="5"/>
  <c r="AF180" i="5"/>
  <c r="AE180" i="5"/>
  <c r="AB180" i="5"/>
  <c r="AF179" i="5"/>
  <c r="AE179" i="5"/>
  <c r="AB179" i="5"/>
  <c r="AF178" i="5"/>
  <c r="AE178" i="5"/>
  <c r="AB178" i="5"/>
  <c r="AF177" i="5"/>
  <c r="AE177" i="5"/>
  <c r="AB177" i="5"/>
  <c r="AF176" i="5"/>
  <c r="AE176" i="5"/>
  <c r="AB176" i="5"/>
  <c r="AF175" i="5"/>
  <c r="AE175" i="5"/>
  <c r="AB175" i="5"/>
  <c r="AF174" i="5"/>
  <c r="AE174" i="5"/>
  <c r="AB174" i="5"/>
  <c r="AF173" i="5"/>
  <c r="AE173" i="5"/>
  <c r="AB173" i="5"/>
  <c r="AF172" i="5"/>
  <c r="AE172" i="5"/>
  <c r="AB172" i="5"/>
  <c r="AF171" i="5"/>
  <c r="AE171" i="5"/>
  <c r="AB171" i="5"/>
  <c r="AF170" i="5"/>
  <c r="AE170" i="5"/>
  <c r="AB170" i="5"/>
  <c r="AF169" i="5"/>
  <c r="AE169" i="5"/>
  <c r="AB169" i="5"/>
  <c r="AF168" i="5"/>
  <c r="AE168" i="5"/>
  <c r="AB168" i="5"/>
  <c r="AF167" i="5"/>
  <c r="AE167" i="5"/>
  <c r="AB167" i="5"/>
  <c r="AF166" i="5"/>
  <c r="AE166" i="5"/>
  <c r="AB166" i="5"/>
  <c r="AF165" i="5"/>
  <c r="AE165" i="5"/>
  <c r="AB165" i="5"/>
  <c r="AF164" i="5"/>
  <c r="AE164" i="5"/>
  <c r="AB164" i="5"/>
  <c r="AF163" i="5"/>
  <c r="AE163" i="5"/>
  <c r="AB163" i="5"/>
  <c r="AF162" i="5"/>
  <c r="AE162" i="5"/>
  <c r="AB162" i="5"/>
  <c r="AF161" i="5"/>
  <c r="AE161" i="5"/>
  <c r="AB161" i="5"/>
  <c r="AF160" i="5"/>
  <c r="AE160" i="5"/>
  <c r="AB160" i="5"/>
  <c r="AF159" i="5"/>
  <c r="AE159" i="5"/>
  <c r="AB159" i="5"/>
  <c r="AF158" i="5"/>
  <c r="AE158" i="5"/>
  <c r="AB158" i="5"/>
  <c r="AF157" i="5"/>
  <c r="AE157" i="5"/>
  <c r="AB157" i="5"/>
  <c r="AF156" i="5"/>
  <c r="AE156" i="5"/>
  <c r="AB156" i="5"/>
  <c r="AF155" i="5"/>
  <c r="AE155" i="5"/>
  <c r="AB155" i="5"/>
  <c r="AF154" i="5"/>
  <c r="AE154" i="5"/>
  <c r="AB154" i="5"/>
  <c r="AF153" i="5"/>
  <c r="AE153" i="5"/>
  <c r="AB153" i="5"/>
  <c r="AF152" i="5"/>
  <c r="AE152" i="5"/>
  <c r="AB152" i="5"/>
  <c r="AF151" i="5"/>
  <c r="AE151" i="5"/>
  <c r="AB151" i="5"/>
  <c r="AF150" i="5"/>
  <c r="AE150" i="5"/>
  <c r="AB150" i="5"/>
  <c r="AF149" i="5"/>
  <c r="AE149" i="5"/>
  <c r="AB149" i="5"/>
  <c r="AF148" i="5"/>
  <c r="AE148" i="5"/>
  <c r="AB148" i="5"/>
  <c r="AF147" i="5"/>
  <c r="AE147" i="5"/>
  <c r="AB147" i="5"/>
  <c r="AF146" i="5"/>
  <c r="AE146" i="5"/>
  <c r="AB146" i="5"/>
  <c r="AF145" i="5"/>
  <c r="AE145" i="5"/>
  <c r="AB145" i="5"/>
  <c r="AF144" i="5"/>
  <c r="AE144" i="5"/>
  <c r="AB144" i="5"/>
  <c r="AF143" i="5"/>
  <c r="AE143" i="5"/>
  <c r="AB143" i="5"/>
  <c r="AF142" i="5"/>
  <c r="AE142" i="5"/>
  <c r="AB142" i="5"/>
  <c r="AF141" i="5"/>
  <c r="AE141" i="5"/>
  <c r="AB141" i="5"/>
  <c r="AF140" i="5"/>
  <c r="AE140" i="5"/>
  <c r="AB140" i="5"/>
  <c r="AF139" i="5"/>
  <c r="AE139" i="5"/>
  <c r="AB139" i="5"/>
  <c r="AF138" i="5"/>
  <c r="AE138" i="5"/>
  <c r="AB138" i="5"/>
  <c r="AF137" i="5"/>
  <c r="AE137" i="5"/>
  <c r="AB137" i="5"/>
  <c r="AF136" i="5"/>
  <c r="AE136" i="5"/>
  <c r="AB136" i="5"/>
  <c r="AF135" i="5"/>
  <c r="AE135" i="5"/>
  <c r="AB135" i="5"/>
  <c r="AF134" i="5"/>
  <c r="AE134" i="5"/>
  <c r="AB134" i="5"/>
  <c r="AF133" i="5"/>
  <c r="AE133" i="5"/>
  <c r="AB133" i="5"/>
  <c r="AF132" i="5"/>
  <c r="AE132" i="5"/>
  <c r="AB132" i="5"/>
  <c r="AF131" i="5"/>
  <c r="AE131" i="5"/>
  <c r="AB131" i="5"/>
  <c r="AF130" i="5"/>
  <c r="AE130" i="5"/>
  <c r="AB130" i="5"/>
  <c r="AF129" i="5"/>
  <c r="AE129" i="5"/>
  <c r="AB129" i="5"/>
  <c r="AF128" i="5"/>
  <c r="AE128" i="5"/>
  <c r="AB128" i="5"/>
  <c r="AF127" i="5"/>
  <c r="AE127" i="5"/>
  <c r="AB127" i="5"/>
  <c r="AF126" i="5"/>
  <c r="AE126" i="5"/>
  <c r="AB126" i="5"/>
  <c r="AF125" i="5"/>
  <c r="AE125" i="5"/>
  <c r="AB125" i="5"/>
  <c r="AF124" i="5"/>
  <c r="AE124" i="5"/>
  <c r="AB124" i="5"/>
  <c r="AF123" i="5"/>
  <c r="AE123" i="5"/>
  <c r="AB123" i="5"/>
  <c r="AF122" i="5"/>
  <c r="AE122" i="5"/>
  <c r="AB122" i="5"/>
  <c r="AF121" i="5"/>
  <c r="AE121" i="5"/>
  <c r="AB121" i="5"/>
  <c r="AF120" i="5"/>
  <c r="AE120" i="5"/>
  <c r="AB120" i="5"/>
  <c r="AF119" i="5"/>
  <c r="AE119" i="5"/>
  <c r="AB119" i="5"/>
  <c r="AF118" i="5"/>
  <c r="AE118" i="5"/>
  <c r="AB118" i="5"/>
  <c r="AF117" i="5"/>
  <c r="AE117" i="5"/>
  <c r="AB117" i="5"/>
  <c r="AF116" i="5"/>
  <c r="AE116" i="5"/>
  <c r="AB116" i="5"/>
  <c r="AF115" i="5"/>
  <c r="AE115" i="5"/>
  <c r="AB115" i="5"/>
  <c r="AF114" i="5"/>
  <c r="AE114" i="5"/>
  <c r="AB114" i="5"/>
  <c r="AF113" i="5"/>
  <c r="AE113" i="5"/>
  <c r="AB113" i="5"/>
  <c r="AF112" i="5"/>
  <c r="AE112" i="5"/>
  <c r="AB112" i="5"/>
  <c r="AF111" i="5"/>
  <c r="AE111" i="5"/>
  <c r="AB111" i="5"/>
  <c r="AF110" i="5"/>
  <c r="AE110" i="5"/>
  <c r="AB110" i="5"/>
  <c r="AF109" i="5"/>
  <c r="AE109" i="5"/>
  <c r="AB109" i="5"/>
  <c r="AF108" i="5"/>
  <c r="AE108" i="5"/>
  <c r="AB108" i="5"/>
  <c r="AF107" i="5"/>
  <c r="AE107" i="5"/>
  <c r="AB107" i="5"/>
  <c r="AF106" i="5"/>
  <c r="AE106" i="5"/>
  <c r="AB106" i="5"/>
  <c r="AF105" i="5"/>
  <c r="AE105" i="5"/>
  <c r="AB105" i="5"/>
  <c r="AF104" i="5"/>
  <c r="AE104" i="5"/>
  <c r="AB104" i="5"/>
  <c r="AF103" i="5"/>
  <c r="AE103" i="5"/>
  <c r="AB103" i="5"/>
  <c r="AF102" i="5"/>
  <c r="AE102" i="5"/>
  <c r="AB102" i="5"/>
  <c r="AF101" i="5"/>
  <c r="AE101" i="5"/>
  <c r="AB101" i="5"/>
  <c r="AF100" i="5"/>
  <c r="AE100" i="5"/>
  <c r="AB100" i="5"/>
  <c r="AF99" i="5"/>
  <c r="AE99" i="5"/>
  <c r="AB99" i="5"/>
  <c r="AF98" i="5"/>
  <c r="AE98" i="5"/>
  <c r="AB98" i="5"/>
  <c r="AF97" i="5"/>
  <c r="AE97" i="5"/>
  <c r="AB97" i="5"/>
  <c r="AF96" i="5"/>
  <c r="AE96" i="5"/>
  <c r="AB96" i="5"/>
  <c r="AF95" i="5"/>
  <c r="AE95" i="5"/>
  <c r="AB95" i="5"/>
  <c r="AF94" i="5"/>
  <c r="AE94" i="5"/>
  <c r="AB94" i="5"/>
  <c r="AF93" i="5"/>
  <c r="AE93" i="5"/>
  <c r="AB93" i="5"/>
  <c r="AF92" i="5"/>
  <c r="AE92" i="5"/>
  <c r="AB92" i="5"/>
  <c r="AF91" i="5"/>
  <c r="AE91" i="5"/>
  <c r="AB91" i="5"/>
  <c r="AF90" i="5"/>
  <c r="AE90" i="5"/>
  <c r="AB90" i="5"/>
  <c r="AF89" i="5"/>
  <c r="AE89" i="5"/>
  <c r="AB89" i="5"/>
  <c r="AF88" i="5"/>
  <c r="AE88" i="5"/>
  <c r="AB88" i="5"/>
  <c r="AF87" i="5"/>
  <c r="AE87" i="5"/>
  <c r="AB87" i="5"/>
  <c r="AF86" i="5"/>
  <c r="AE86" i="5"/>
  <c r="AB86" i="5"/>
  <c r="AF85" i="5"/>
  <c r="AE85" i="5"/>
  <c r="AB85" i="5"/>
  <c r="AF84" i="5"/>
  <c r="AE84" i="5"/>
  <c r="AB84" i="5"/>
  <c r="AF83" i="5"/>
  <c r="AE83" i="5"/>
  <c r="AB83" i="5"/>
  <c r="AF82" i="5"/>
  <c r="AE82" i="5"/>
  <c r="AB82" i="5"/>
  <c r="AF81" i="5"/>
  <c r="AE81" i="5"/>
  <c r="AB81" i="5"/>
  <c r="AF80" i="5"/>
  <c r="AE80" i="5"/>
  <c r="AB80" i="5"/>
  <c r="AF79" i="5"/>
  <c r="AE79" i="5"/>
  <c r="AB79" i="5"/>
  <c r="AF78" i="5"/>
  <c r="AE78" i="5"/>
  <c r="AB78" i="5"/>
  <c r="AF77" i="5"/>
  <c r="AE77" i="5"/>
  <c r="AB77" i="5"/>
  <c r="AF76" i="5"/>
  <c r="AE76" i="5"/>
  <c r="AB76" i="5"/>
  <c r="AF75" i="5"/>
  <c r="AE75" i="5"/>
  <c r="AB75" i="5"/>
  <c r="AF74" i="5"/>
  <c r="AE74" i="5"/>
  <c r="AB74" i="5"/>
  <c r="AF73" i="5"/>
  <c r="AE73" i="5"/>
  <c r="AB73" i="5"/>
  <c r="AF72" i="5"/>
  <c r="AE72" i="5"/>
  <c r="AB72" i="5"/>
  <c r="AF71" i="5"/>
  <c r="AE71" i="5"/>
  <c r="AB71" i="5"/>
  <c r="AF70" i="5"/>
  <c r="AE70" i="5"/>
  <c r="AB70" i="5"/>
  <c r="AF67" i="5"/>
  <c r="AE67" i="5"/>
  <c r="AB67" i="5"/>
  <c r="AF66" i="5"/>
  <c r="AE66" i="5"/>
  <c r="AB66" i="5"/>
  <c r="AF65" i="5"/>
  <c r="AE65" i="5"/>
  <c r="AB65" i="5"/>
  <c r="AF64" i="5"/>
  <c r="AE64" i="5"/>
  <c r="AB64" i="5"/>
  <c r="AF63" i="5"/>
  <c r="AE63" i="5"/>
  <c r="AB63" i="5"/>
  <c r="AF62" i="5"/>
  <c r="AE62" i="5"/>
  <c r="AB62" i="5"/>
  <c r="AF61" i="5"/>
  <c r="AE61" i="5"/>
  <c r="AB61" i="5"/>
  <c r="AF60" i="5"/>
  <c r="AE60" i="5"/>
  <c r="AB60" i="5"/>
  <c r="AF59" i="5"/>
  <c r="AM59" i="5" s="1"/>
  <c r="AE59" i="5"/>
  <c r="AB59" i="5"/>
  <c r="AF58" i="5"/>
  <c r="AE58" i="5"/>
  <c r="AB58" i="5"/>
  <c r="AF57" i="5"/>
  <c r="AE57" i="5"/>
  <c r="AB57" i="5"/>
  <c r="AF56" i="5"/>
  <c r="AE56" i="5"/>
  <c r="AB56" i="5"/>
  <c r="AF55" i="5"/>
  <c r="AE55" i="5"/>
  <c r="AB55" i="5"/>
  <c r="AE54" i="5"/>
  <c r="CD57" i="5"/>
  <c r="CD56" i="5" s="1"/>
  <c r="CC57" i="5"/>
  <c r="CC56" i="5" s="1"/>
  <c r="BF33" i="5"/>
  <c r="BF32" i="5"/>
  <c r="AF21" i="5"/>
  <c r="AC21" i="5" s="1"/>
  <c r="AG21" i="5" s="1"/>
  <c r="AH21" i="5" s="1"/>
  <c r="AB24" i="5"/>
  <c r="AF24" i="5"/>
  <c r="AF23" i="5"/>
  <c r="AB25" i="5"/>
  <c r="AF25" i="5"/>
  <c r="AC25" i="5" s="1"/>
  <c r="AG25" i="5" s="1"/>
  <c r="AH25" i="5" s="1"/>
  <c r="AE14" i="5"/>
  <c r="AE13" i="5"/>
  <c r="U5" i="5"/>
  <c r="P5" i="5"/>
  <c r="AE15" i="5"/>
  <c r="AE16" i="5"/>
  <c r="AN16" i="5" s="1"/>
  <c r="AE17" i="5"/>
  <c r="AB18" i="5"/>
  <c r="AE18" i="5"/>
  <c r="AF18" i="5"/>
  <c r="AB19" i="5"/>
  <c r="AE19" i="5"/>
  <c r="AF19" i="5"/>
  <c r="AB20" i="5"/>
  <c r="AE20" i="5"/>
  <c r="AF20" i="5"/>
  <c r="AB21" i="5"/>
  <c r="AE21" i="5"/>
  <c r="AB22" i="5"/>
  <c r="AE22" i="5"/>
  <c r="AF22" i="5"/>
  <c r="AB23" i="5"/>
  <c r="AE23" i="5"/>
  <c r="AE24" i="5"/>
  <c r="AE25" i="5"/>
  <c r="AN25" i="5" s="1"/>
  <c r="AB26" i="5"/>
  <c r="AE26" i="5"/>
  <c r="AF26" i="5"/>
  <c r="AM54" i="5" l="1"/>
  <c r="AV54" i="5"/>
  <c r="AQ54" i="5"/>
  <c r="AX54" i="5"/>
  <c r="AW54" i="5"/>
  <c r="AN54" i="5"/>
  <c r="AG54" i="5" s="1"/>
  <c r="AH54" i="5" s="1"/>
  <c r="AM16" i="5"/>
  <c r="AM12" i="5"/>
  <c r="AN14" i="5"/>
  <c r="AW11" i="5"/>
  <c r="J42" i="7" s="1"/>
  <c r="AS11" i="5"/>
  <c r="F42" i="7" s="1"/>
  <c r="AU11" i="5"/>
  <c r="H42" i="7" s="1"/>
  <c r="AV11" i="5"/>
  <c r="I42" i="7" s="1"/>
  <c r="AR11" i="5"/>
  <c r="E42" i="7" s="1"/>
  <c r="AQ11" i="5"/>
  <c r="D42" i="7" s="1"/>
  <c r="AX11" i="5"/>
  <c r="K42" i="7" s="1"/>
  <c r="AT11" i="5"/>
  <c r="G42" i="7" s="1"/>
  <c r="AN77" i="5"/>
  <c r="AM77" i="5"/>
  <c r="AM74" i="5"/>
  <c r="AN74" i="5"/>
  <c r="AG74" i="5" s="1"/>
  <c r="AH74" i="5" s="1"/>
  <c r="AN59" i="5"/>
  <c r="AM25" i="5"/>
  <c r="AC10" i="5"/>
  <c r="AH10" i="5" s="1"/>
  <c r="AC11" i="5"/>
  <c r="N45" i="9" s="1"/>
  <c r="Q45" i="9" s="1"/>
  <c r="AB8" i="5"/>
  <c r="AC8" i="5" s="1"/>
  <c r="AV8" i="5"/>
  <c r="AW8" i="5"/>
  <c r="AU8" i="5"/>
  <c r="BA10" i="5"/>
  <c r="AW10" i="5"/>
  <c r="AS10" i="5"/>
  <c r="AZ10" i="5"/>
  <c r="AV10" i="5"/>
  <c r="AR10" i="5"/>
  <c r="AU10" i="5"/>
  <c r="AX10" i="5"/>
  <c r="AT10" i="5"/>
  <c r="AP10" i="5"/>
  <c r="AY10" i="5"/>
  <c r="AQ10" i="5"/>
  <c r="BH52" i="5"/>
  <c r="O40" i="9"/>
  <c r="AB9" i="5"/>
  <c r="AC9" i="5" s="1"/>
  <c r="AX9" i="5"/>
  <c r="K38" i="7" s="1"/>
  <c r="AP38" i="7" s="1"/>
  <c r="AT9" i="5"/>
  <c r="G38" i="7" s="1"/>
  <c r="AL38" i="7" s="1"/>
  <c r="AP9" i="5"/>
  <c r="C38" i="7" s="1"/>
  <c r="AH38" i="7" s="1"/>
  <c r="AZ9" i="5"/>
  <c r="M38" i="7" s="1"/>
  <c r="AR38" i="7" s="1"/>
  <c r="AV9" i="5"/>
  <c r="I38" i="7" s="1"/>
  <c r="AN38" i="7" s="1"/>
  <c r="AR9" i="5"/>
  <c r="E38" i="7" s="1"/>
  <c r="AJ38" i="7" s="1"/>
  <c r="AY9" i="5"/>
  <c r="L38" i="7" s="1"/>
  <c r="AQ38" i="7" s="1"/>
  <c r="AU9" i="5"/>
  <c r="H38" i="7" s="1"/>
  <c r="AM38" i="7" s="1"/>
  <c r="AQ9" i="5"/>
  <c r="D38" i="7" s="1"/>
  <c r="AI38" i="7" s="1"/>
  <c r="BA9" i="5"/>
  <c r="N38" i="7" s="1"/>
  <c r="AS38" i="7" s="1"/>
  <c r="AW9" i="5"/>
  <c r="J38" i="7" s="1"/>
  <c r="AO38" i="7" s="1"/>
  <c r="AS9" i="5"/>
  <c r="F38" i="7" s="1"/>
  <c r="AK38" i="7" s="1"/>
  <c r="BL51" i="5"/>
  <c r="BH51" i="5"/>
  <c r="AN9" i="5" s="1"/>
  <c r="BK51" i="5"/>
  <c r="BG51" i="5"/>
  <c r="BJ51" i="5"/>
  <c r="BI51" i="5"/>
  <c r="BJ52" i="5"/>
  <c r="BC28" i="5"/>
  <c r="BL52" i="5"/>
  <c r="Y28" i="7"/>
  <c r="N40" i="9"/>
  <c r="Q40" i="9" s="1"/>
  <c r="N46" i="9"/>
  <c r="Q46" i="9" s="1"/>
  <c r="AA13" i="7"/>
  <c r="AQ13" i="7" s="1"/>
  <c r="U28" i="7"/>
  <c r="AP43" i="7"/>
  <c r="AK43" i="7"/>
  <c r="AH43" i="7"/>
  <c r="AS43" i="7"/>
  <c r="AO43" i="7"/>
  <c r="AN43" i="7"/>
  <c r="AJ43" i="7"/>
  <c r="AQ27" i="7"/>
  <c r="Y12" i="7"/>
  <c r="AO12" i="7" s="1"/>
  <c r="Y15" i="7"/>
  <c r="AO15" i="7" s="1"/>
  <c r="R19" i="7"/>
  <c r="AH19" i="7" s="1"/>
  <c r="AB15" i="7"/>
  <c r="AR15" i="7" s="1"/>
  <c r="S8" i="7"/>
  <c r="AI8" i="7" s="1"/>
  <c r="X17" i="7"/>
  <c r="AN17" i="7" s="1"/>
  <c r="Y6" i="7"/>
  <c r="AO6" i="7" s="1"/>
  <c r="X6" i="7"/>
  <c r="AN6" i="7" s="1"/>
  <c r="W10" i="7"/>
  <c r="AM10" i="7" s="1"/>
  <c r="X8" i="7"/>
  <c r="AN8" i="7" s="1"/>
  <c r="Z10" i="7"/>
  <c r="AP10" i="7" s="1"/>
  <c r="V10" i="7"/>
  <c r="AL10" i="7" s="1"/>
  <c r="Z13" i="7"/>
  <c r="AP13" i="7" s="1"/>
  <c r="AC8" i="7"/>
  <c r="AS8" i="7" s="1"/>
  <c r="AB6" i="7"/>
  <c r="AR6" i="7" s="1"/>
  <c r="AA6" i="7"/>
  <c r="AQ6" i="7" s="1"/>
  <c r="X12" i="7"/>
  <c r="AN12" i="7" s="1"/>
  <c r="AA10" i="7"/>
  <c r="AQ10" i="7" s="1"/>
  <c r="Z22" i="7"/>
  <c r="AP22" i="7" s="1"/>
  <c r="W13" i="7"/>
  <c r="AM13" i="7" s="1"/>
  <c r="S12" i="7"/>
  <c r="AI12" i="7" s="1"/>
  <c r="Y8" i="7"/>
  <c r="AO8" i="7" s="1"/>
  <c r="R10" i="7"/>
  <c r="AH10" i="7" s="1"/>
  <c r="AC13" i="7"/>
  <c r="AS13" i="7" s="1"/>
  <c r="R13" i="7"/>
  <c r="AH13" i="7" s="1"/>
  <c r="S27" i="7"/>
  <c r="AI27" i="7" s="1"/>
  <c r="V6" i="7"/>
  <c r="AL6" i="7" s="1"/>
  <c r="U8" i="7"/>
  <c r="AK8" i="7" s="1"/>
  <c r="V15" i="7"/>
  <c r="AL15" i="7" s="1"/>
  <c r="X10" i="7"/>
  <c r="AN10" i="7" s="1"/>
  <c r="Y10" i="7"/>
  <c r="AO10" i="7" s="1"/>
  <c r="Z12" i="7"/>
  <c r="AP12" i="7" s="1"/>
  <c r="AB19" i="7"/>
  <c r="AR19" i="7" s="1"/>
  <c r="R6" i="7"/>
  <c r="AH6" i="7" s="1"/>
  <c r="V8" i="7"/>
  <c r="AL8" i="7" s="1"/>
  <c r="Z20" i="7"/>
  <c r="AP20" i="7" s="1"/>
  <c r="S13" i="7"/>
  <c r="AI13" i="7" s="1"/>
  <c r="T13" i="7"/>
  <c r="AJ13" i="7" s="1"/>
  <c r="W27" i="7"/>
  <c r="AM27" i="7" s="1"/>
  <c r="U10" i="7"/>
  <c r="AK10" i="7" s="1"/>
  <c r="R8" i="7"/>
  <c r="AH8" i="7" s="1"/>
  <c r="Z8" i="7"/>
  <c r="AP8" i="7" s="1"/>
  <c r="AA12" i="7"/>
  <c r="AQ12" i="7" s="1"/>
  <c r="R12" i="7"/>
  <c r="AH12" i="7" s="1"/>
  <c r="V12" i="7"/>
  <c r="AL12" i="7" s="1"/>
  <c r="U16" i="7"/>
  <c r="AK16" i="7" s="1"/>
  <c r="S17" i="7"/>
  <c r="AI17" i="7" s="1"/>
  <c r="AB13" i="7"/>
  <c r="AR13" i="7" s="1"/>
  <c r="U13" i="7"/>
  <c r="AK13" i="7" s="1"/>
  <c r="AA8" i="7"/>
  <c r="AQ8" i="7" s="1"/>
  <c r="W6" i="7"/>
  <c r="AM6" i="7" s="1"/>
  <c r="U6" i="7"/>
  <c r="AK6" i="7" s="1"/>
  <c r="M35" i="7"/>
  <c r="S15" i="7"/>
  <c r="AI15" i="7" s="1"/>
  <c r="AB17" i="7"/>
  <c r="AR17" i="7" s="1"/>
  <c r="AA19" i="7"/>
  <c r="AQ19" i="7" s="1"/>
  <c r="Z17" i="7"/>
  <c r="AP17" i="7" s="1"/>
  <c r="U19" i="7"/>
  <c r="AK19" i="7" s="1"/>
  <c r="AC15" i="7"/>
  <c r="AS15" i="7" s="1"/>
  <c r="T17" i="7"/>
  <c r="AJ17" i="7" s="1"/>
  <c r="W19" i="7"/>
  <c r="AM19" i="7" s="1"/>
  <c r="V17" i="7"/>
  <c r="AL17" i="7" s="1"/>
  <c r="Y19" i="7"/>
  <c r="AO19" i="7" s="1"/>
  <c r="AR8" i="7"/>
  <c r="D35" i="7"/>
  <c r="L35" i="7"/>
  <c r="AI35" i="7"/>
  <c r="X9" i="7"/>
  <c r="AN9" i="7" s="1"/>
  <c r="AB16" i="7"/>
  <c r="AR16" i="7" s="1"/>
  <c r="U20" i="7"/>
  <c r="AK20" i="7" s="1"/>
  <c r="Y27" i="7"/>
  <c r="AO27" i="7" s="1"/>
  <c r="W24" i="7"/>
  <c r="AM24" i="7" s="1"/>
  <c r="Z16" i="7"/>
  <c r="AP16" i="7" s="1"/>
  <c r="V14" i="7"/>
  <c r="AL14" i="7" s="1"/>
  <c r="T20" i="7"/>
  <c r="AJ20" i="7" s="1"/>
  <c r="X18" i="7"/>
  <c r="AN18" i="7" s="1"/>
  <c r="U22" i="7"/>
  <c r="AK22" i="7" s="1"/>
  <c r="AB27" i="7"/>
  <c r="AR27" i="7" s="1"/>
  <c r="Q11" i="9"/>
  <c r="AC9" i="7"/>
  <c r="AS9" i="7" s="1"/>
  <c r="S20" i="7"/>
  <c r="AI20" i="7" s="1"/>
  <c r="AC14" i="7"/>
  <c r="AS14" i="7" s="1"/>
  <c r="Z14" i="7"/>
  <c r="AP14" i="7" s="1"/>
  <c r="R22" i="7"/>
  <c r="AH22" i="7" s="1"/>
  <c r="T27" i="7"/>
  <c r="AJ27" i="7" s="1"/>
  <c r="W12" i="7"/>
  <c r="AM12" i="7" s="1"/>
  <c r="T5" i="7"/>
  <c r="AJ5" i="7" s="1"/>
  <c r="Y5" i="7"/>
  <c r="AO5" i="7" s="1"/>
  <c r="W11" i="7"/>
  <c r="AM11" i="7" s="1"/>
  <c r="V24" i="7"/>
  <c r="AL24" i="7" s="1"/>
  <c r="AC18" i="7"/>
  <c r="AS18" i="7" s="1"/>
  <c r="X20" i="7"/>
  <c r="AN20" i="7" s="1"/>
  <c r="AA18" i="7"/>
  <c r="AQ18" i="7" s="1"/>
  <c r="R5" i="7"/>
  <c r="AH5" i="7" s="1"/>
  <c r="R16" i="7"/>
  <c r="AH16" i="7" s="1"/>
  <c r="T24" i="7"/>
  <c r="AJ24" i="7" s="1"/>
  <c r="R14" i="7"/>
  <c r="AH14" i="7" s="1"/>
  <c r="V22" i="7"/>
  <c r="AL22" i="7" s="1"/>
  <c r="U18" i="7"/>
  <c r="AK18" i="7" s="1"/>
  <c r="AA9" i="7"/>
  <c r="AQ9" i="7" s="1"/>
  <c r="Q19" i="9"/>
  <c r="Q23" i="9"/>
  <c r="T9" i="7"/>
  <c r="AJ9" i="7" s="1"/>
  <c r="X5" i="7"/>
  <c r="AN5" i="7" s="1"/>
  <c r="Z9" i="7"/>
  <c r="AP9" i="7" s="1"/>
  <c r="R9" i="7"/>
  <c r="AH9" i="7" s="1"/>
  <c r="W18" i="7"/>
  <c r="AM18" i="7" s="1"/>
  <c r="AC20" i="7"/>
  <c r="AS20" i="7" s="1"/>
  <c r="S16" i="7"/>
  <c r="AI16" i="7" s="1"/>
  <c r="S24" i="7"/>
  <c r="AI24" i="7" s="1"/>
  <c r="S14" i="7"/>
  <c r="AI14" i="7" s="1"/>
  <c r="T22" i="7"/>
  <c r="AJ22" i="7" s="1"/>
  <c r="S18" i="7"/>
  <c r="AI18" i="7" s="1"/>
  <c r="V27" i="7"/>
  <c r="AL27" i="7" s="1"/>
  <c r="AC12" i="7"/>
  <c r="AS12" i="7" s="1"/>
  <c r="W8" i="7"/>
  <c r="AM8" i="7" s="1"/>
  <c r="U12" i="7"/>
  <c r="AK12" i="7" s="1"/>
  <c r="V19" i="7"/>
  <c r="AL19" i="7" s="1"/>
  <c r="W16" i="7"/>
  <c r="AM16" i="7" s="1"/>
  <c r="AB20" i="7"/>
  <c r="AR20" i="7" s="1"/>
  <c r="AC19" i="7"/>
  <c r="AS19" i="7" s="1"/>
  <c r="AC24" i="7"/>
  <c r="AS24" i="7" s="1"/>
  <c r="W28" i="7"/>
  <c r="C35" i="7"/>
  <c r="X15" i="7"/>
  <c r="AN15" i="7" s="1"/>
  <c r="X24" i="7"/>
  <c r="AN24" i="7" s="1"/>
  <c r="Z18" i="7"/>
  <c r="AP18" i="7" s="1"/>
  <c r="AA20" i="7"/>
  <c r="AQ20" i="7" s="1"/>
  <c r="T16" i="7"/>
  <c r="AJ16" i="7" s="1"/>
  <c r="Y20" i="7"/>
  <c r="AO20" i="7" s="1"/>
  <c r="Y24" i="7"/>
  <c r="AO24" i="7" s="1"/>
  <c r="W15" i="7"/>
  <c r="AM15" i="7" s="1"/>
  <c r="T19" i="7"/>
  <c r="AJ19" i="7" s="1"/>
  <c r="X14" i="7"/>
  <c r="AN14" i="7" s="1"/>
  <c r="T14" i="7"/>
  <c r="AJ14" i="7" s="1"/>
  <c r="AC17" i="7"/>
  <c r="AS17" i="7" s="1"/>
  <c r="Y17" i="7"/>
  <c r="AO17" i="7" s="1"/>
  <c r="R17" i="7"/>
  <c r="AH17" i="7" s="1"/>
  <c r="X22" i="7"/>
  <c r="AN22" i="7" s="1"/>
  <c r="Y18" i="7"/>
  <c r="AO18" i="7" s="1"/>
  <c r="R27" i="7"/>
  <c r="AH27" i="7" s="1"/>
  <c r="X27" i="7"/>
  <c r="AN27" i="7" s="1"/>
  <c r="AA24" i="7"/>
  <c r="AQ24" i="7" s="1"/>
  <c r="X19" i="7"/>
  <c r="AN19" i="7" s="1"/>
  <c r="AP15" i="7"/>
  <c r="W20" i="7"/>
  <c r="AM20" i="7" s="1"/>
  <c r="AB18" i="7"/>
  <c r="AR18" i="7" s="1"/>
  <c r="AB24" i="7"/>
  <c r="AR24" i="7" s="1"/>
  <c r="AC16" i="7"/>
  <c r="AS16" i="7" s="1"/>
  <c r="AC22" i="7"/>
  <c r="AS22" i="7" s="1"/>
  <c r="T18" i="7"/>
  <c r="AJ18" i="7" s="1"/>
  <c r="V28" i="7"/>
  <c r="X28" i="7"/>
  <c r="T15" i="7"/>
  <c r="AJ15" i="7" s="1"/>
  <c r="Z24" i="7"/>
  <c r="AP24" i="7" s="1"/>
  <c r="AC27" i="7"/>
  <c r="AS27" i="7" s="1"/>
  <c r="R20" i="7"/>
  <c r="AH20" i="7" s="1"/>
  <c r="R24" i="7"/>
  <c r="AH24" i="7" s="1"/>
  <c r="R15" i="7"/>
  <c r="AH15" i="7" s="1"/>
  <c r="W14" i="7"/>
  <c r="AM14" i="7" s="1"/>
  <c r="Y14" i="7"/>
  <c r="AO14" i="7" s="1"/>
  <c r="AA17" i="7"/>
  <c r="AQ17" i="7" s="1"/>
  <c r="W17" i="7"/>
  <c r="AM17" i="7" s="1"/>
  <c r="W22" i="7"/>
  <c r="AM22" i="7" s="1"/>
  <c r="Y22" i="7"/>
  <c r="AO22" i="7" s="1"/>
  <c r="R18" i="7"/>
  <c r="AH18" i="7" s="1"/>
  <c r="Z27" i="7"/>
  <c r="AP27" i="7" s="1"/>
  <c r="AA15" i="7"/>
  <c r="AQ15" i="7" s="1"/>
  <c r="AJ31" i="7"/>
  <c r="E35" i="7"/>
  <c r="AH34" i="7"/>
  <c r="AM34" i="7"/>
  <c r="AQ42" i="7"/>
  <c r="Q24" i="9"/>
  <c r="BI52" i="5"/>
  <c r="BC27" i="5"/>
  <c r="BG52" i="5"/>
  <c r="BK52" i="5"/>
  <c r="U11" i="7"/>
  <c r="AK11" i="7" s="1"/>
  <c r="AC11" i="7"/>
  <c r="AS11" i="7" s="1"/>
  <c r="V11" i="7"/>
  <c r="AL11" i="7" s="1"/>
  <c r="AA11" i="7"/>
  <c r="AQ11" i="7" s="1"/>
  <c r="AB11" i="7"/>
  <c r="AR11" i="7" s="1"/>
  <c r="T11" i="7"/>
  <c r="AJ11" i="7" s="1"/>
  <c r="X11" i="7"/>
  <c r="AN11" i="7" s="1"/>
  <c r="W9" i="7"/>
  <c r="AM9" i="7" s="1"/>
  <c r="U9" i="7"/>
  <c r="AK9" i="7" s="1"/>
  <c r="S7" i="7"/>
  <c r="AI7" i="7" s="1"/>
  <c r="U7" i="7"/>
  <c r="AK7" i="7" s="1"/>
  <c r="V7" i="7"/>
  <c r="AL7" i="7" s="1"/>
  <c r="T7" i="7"/>
  <c r="AJ7" i="7" s="1"/>
  <c r="AC7" i="7"/>
  <c r="AS7" i="7" s="1"/>
  <c r="Z7" i="7"/>
  <c r="AP7" i="7" s="1"/>
  <c r="S5" i="7"/>
  <c r="AI5" i="7" s="1"/>
  <c r="AC5" i="7"/>
  <c r="AS5" i="7" s="1"/>
  <c r="V5" i="7"/>
  <c r="AL5" i="7" s="1"/>
  <c r="AP28" i="7"/>
  <c r="V16" i="7"/>
  <c r="AL16" i="7" s="1"/>
  <c r="X16" i="7"/>
  <c r="AN16" i="7" s="1"/>
  <c r="AA16" i="7"/>
  <c r="AQ16" i="7" s="1"/>
  <c r="AK17" i="7"/>
  <c r="AR10" i="7"/>
  <c r="T8" i="7"/>
  <c r="AJ8" i="7" s="1"/>
  <c r="AH39" i="7"/>
  <c r="U27" i="7"/>
  <c r="AK27" i="7" s="1"/>
  <c r="AK24" i="7"/>
  <c r="AQ35" i="7"/>
  <c r="S19" i="7"/>
  <c r="AI19" i="7" s="1"/>
  <c r="AO13" i="7"/>
  <c r="T12" i="7"/>
  <c r="AJ12" i="7" s="1"/>
  <c r="AJ6" i="7"/>
  <c r="AS39" i="7"/>
  <c r="AR39" i="7"/>
  <c r="AP39" i="7"/>
  <c r="AO39" i="7"/>
  <c r="AM39" i="7"/>
  <c r="AL39" i="7"/>
  <c r="AJ39" i="7"/>
  <c r="AI39" i="7"/>
  <c r="AH31" i="7"/>
  <c r="AC10" i="7"/>
  <c r="AS10" i="7" s="1"/>
  <c r="AC6" i="7"/>
  <c r="AS6" i="7" s="1"/>
  <c r="AB7" i="7"/>
  <c r="AR7" i="7" s="1"/>
  <c r="AB5" i="7"/>
  <c r="AR5" i="7" s="1"/>
  <c r="AA7" i="7"/>
  <c r="AQ7" i="7" s="1"/>
  <c r="AA5" i="7"/>
  <c r="AQ5" i="7" s="1"/>
  <c r="Z6" i="7"/>
  <c r="AP6" i="7" s="1"/>
  <c r="Y7" i="7"/>
  <c r="AO7" i="7" s="1"/>
  <c r="X7" i="7"/>
  <c r="AN7" i="7" s="1"/>
  <c r="W7" i="7"/>
  <c r="AM7" i="7" s="1"/>
  <c r="W5" i="7"/>
  <c r="AM5" i="7" s="1"/>
  <c r="U5" i="7"/>
  <c r="S10" i="7"/>
  <c r="AI10" i="7" s="1"/>
  <c r="S6" i="7"/>
  <c r="AI6" i="7" s="1"/>
  <c r="AP19" i="7"/>
  <c r="U15" i="7"/>
  <c r="AK15" i="7" s="1"/>
  <c r="T10" i="7"/>
  <c r="AJ10" i="7" s="1"/>
  <c r="R7" i="7"/>
  <c r="AH7" i="7" s="1"/>
  <c r="Q35" i="9"/>
  <c r="N35" i="7"/>
  <c r="AS32" i="7"/>
  <c r="AS35" i="7" s="1"/>
  <c r="AO32" i="7"/>
  <c r="AK32" i="7"/>
  <c r="AK35" i="7" s="1"/>
  <c r="S28" i="7"/>
  <c r="R28" i="7"/>
  <c r="AH28" i="7" s="1"/>
  <c r="AC28" i="7"/>
  <c r="AB28" i="7"/>
  <c r="T28" i="7"/>
  <c r="AA28" i="7"/>
  <c r="AQ28" i="7" s="1"/>
  <c r="AA22" i="7"/>
  <c r="AQ22" i="7" s="1"/>
  <c r="AB22" i="7"/>
  <c r="AR22" i="7" s="1"/>
  <c r="V9" i="7"/>
  <c r="S9" i="7"/>
  <c r="AI9" i="7" s="1"/>
  <c r="AB9" i="7"/>
  <c r="AR32" i="7"/>
  <c r="AR35" i="7" s="1"/>
  <c r="AP32" i="7"/>
  <c r="AN32" i="7"/>
  <c r="AL32" i="7"/>
  <c r="AJ32" i="7"/>
  <c r="F35" i="7"/>
  <c r="AP31" i="7"/>
  <c r="K35" i="7"/>
  <c r="AL31" i="7"/>
  <c r="G35" i="7"/>
  <c r="Q20" i="9"/>
  <c r="Z11" i="7"/>
  <c r="Y11" i="7"/>
  <c r="AO11" i="7" s="1"/>
  <c r="X13" i="7"/>
  <c r="AN13" i="7" s="1"/>
  <c r="V13" i="7"/>
  <c r="AL13" i="7" s="1"/>
  <c r="AB14" i="7"/>
  <c r="AR14" i="7" s="1"/>
  <c r="AA14" i="7"/>
  <c r="AQ14" i="7" s="1"/>
  <c r="S11" i="7"/>
  <c r="AI11" i="7" s="1"/>
  <c r="Q31" i="9"/>
  <c r="Q16" i="9"/>
  <c r="J4" i="7" l="1"/>
  <c r="J31" i="7"/>
  <c r="I4" i="7"/>
  <c r="I31" i="7"/>
  <c r="H4" i="7"/>
  <c r="H31" i="7"/>
  <c r="N8" i="9"/>
  <c r="B31" i="7"/>
  <c r="B35" i="7" s="1"/>
  <c r="N33" i="9"/>
  <c r="Q33" i="9" s="1"/>
  <c r="B4" i="7"/>
  <c r="N43" i="9"/>
  <c r="Q43" i="9" s="1"/>
  <c r="AG9" i="5"/>
  <c r="AH9" i="5" s="1"/>
  <c r="H21" i="7"/>
  <c r="H23" i="7"/>
  <c r="I21" i="7"/>
  <c r="I23" i="7"/>
  <c r="N27" i="9"/>
  <c r="B23" i="7"/>
  <c r="J21" i="7"/>
  <c r="J23" i="7"/>
  <c r="N25" i="9"/>
  <c r="B21" i="7"/>
  <c r="I3" i="7"/>
  <c r="I26" i="7"/>
  <c r="B26" i="7"/>
  <c r="N30" i="9"/>
  <c r="H3" i="7"/>
  <c r="H26" i="7"/>
  <c r="J3" i="7"/>
  <c r="J26" i="7"/>
  <c r="B43" i="7"/>
  <c r="B3" i="7"/>
  <c r="Q47" i="9"/>
  <c r="B42" i="7"/>
  <c r="B38" i="7"/>
  <c r="AN8" i="5"/>
  <c r="N39" i="9"/>
  <c r="Q39" i="9" s="1"/>
  <c r="B37" i="7"/>
  <c r="N29" i="9"/>
  <c r="B25" i="7"/>
  <c r="AM9" i="5"/>
  <c r="M37" i="7"/>
  <c r="M25" i="7"/>
  <c r="D37" i="7"/>
  <c r="D40" i="7" s="1"/>
  <c r="D25" i="7"/>
  <c r="I37" i="7"/>
  <c r="I25" i="7"/>
  <c r="K37" i="7"/>
  <c r="K25" i="7"/>
  <c r="F37" i="7"/>
  <c r="F25" i="7"/>
  <c r="H37" i="7"/>
  <c r="H25" i="7"/>
  <c r="J37" i="7"/>
  <c r="J25" i="7"/>
  <c r="L37" i="7"/>
  <c r="L25" i="7"/>
  <c r="C37" i="7"/>
  <c r="C25" i="7"/>
  <c r="N37" i="7"/>
  <c r="AS37" i="7" s="1"/>
  <c r="AS40" i="7" s="1"/>
  <c r="N25" i="7"/>
  <c r="E37" i="7"/>
  <c r="AJ37" i="7" s="1"/>
  <c r="AJ40" i="7" s="1"/>
  <c r="E25" i="7"/>
  <c r="G37" i="7"/>
  <c r="G25" i="7"/>
  <c r="AT43" i="7"/>
  <c r="AI42" i="7"/>
  <c r="AS42" i="7"/>
  <c r="AN42" i="7"/>
  <c r="AJ28" i="7"/>
  <c r="AI28" i="7"/>
  <c r="AH42" i="7"/>
  <c r="AK42" i="7"/>
  <c r="AM28" i="7"/>
  <c r="AM42" i="7"/>
  <c r="AL28" i="7"/>
  <c r="AJ35" i="7"/>
  <c r="AH35" i="7"/>
  <c r="AO28" i="7"/>
  <c r="AR28" i="7"/>
  <c r="AO42" i="7"/>
  <c r="AR42" i="7"/>
  <c r="AJ42" i="7"/>
  <c r="AP42" i="7"/>
  <c r="AL42" i="7"/>
  <c r="AS28" i="7"/>
  <c r="AN28" i="7"/>
  <c r="AK28" i="7"/>
  <c r="AK5" i="7"/>
  <c r="AL35" i="7"/>
  <c r="AL9" i="7"/>
  <c r="AR9" i="7"/>
  <c r="AP11" i="7"/>
  <c r="AP35" i="7"/>
  <c r="AM31" i="7" l="1"/>
  <c r="AM35" i="7" s="1"/>
  <c r="H35" i="7"/>
  <c r="AO31" i="7"/>
  <c r="AO35" i="7" s="1"/>
  <c r="J35" i="7"/>
  <c r="AN31" i="7"/>
  <c r="AN35" i="7" s="1"/>
  <c r="I35" i="7"/>
  <c r="Q44" i="9"/>
  <c r="U23" i="7"/>
  <c r="AK23" i="7" s="1"/>
  <c r="V23" i="7"/>
  <c r="AL23" i="7" s="1"/>
  <c r="AA23" i="7"/>
  <c r="AQ23" i="7" s="1"/>
  <c r="X23" i="7"/>
  <c r="AN23" i="7" s="1"/>
  <c r="S23" i="7"/>
  <c r="AI23" i="7" s="1"/>
  <c r="AB23" i="7"/>
  <c r="AR23" i="7" s="1"/>
  <c r="Y23" i="7"/>
  <c r="AO23" i="7" s="1"/>
  <c r="AC23" i="7"/>
  <c r="AS23" i="7" s="1"/>
  <c r="Z23" i="7"/>
  <c r="AP23" i="7" s="1"/>
  <c r="T23" i="7"/>
  <c r="AJ23" i="7" s="1"/>
  <c r="R23" i="7"/>
  <c r="AH23" i="7" s="1"/>
  <c r="W23" i="7"/>
  <c r="AM23" i="7" s="1"/>
  <c r="S21" i="7"/>
  <c r="AI21" i="7" s="1"/>
  <c r="T21" i="7"/>
  <c r="AJ21" i="7" s="1"/>
  <c r="R21" i="7"/>
  <c r="AH21" i="7" s="1"/>
  <c r="U21" i="7"/>
  <c r="AK21" i="7" s="1"/>
  <c r="X21" i="7"/>
  <c r="AN21" i="7" s="1"/>
  <c r="Z21" i="7"/>
  <c r="AP21" i="7" s="1"/>
  <c r="AC21" i="7"/>
  <c r="AS21" i="7" s="1"/>
  <c r="AA21" i="7"/>
  <c r="AQ21" i="7" s="1"/>
  <c r="AB21" i="7"/>
  <c r="AR21" i="7" s="1"/>
  <c r="W21" i="7"/>
  <c r="AM21" i="7" s="1"/>
  <c r="V21" i="7"/>
  <c r="AL21" i="7" s="1"/>
  <c r="Y21" i="7"/>
  <c r="AO21" i="7" s="1"/>
  <c r="U26" i="7"/>
  <c r="AK26" i="7" s="1"/>
  <c r="V26" i="7"/>
  <c r="AL26" i="7" s="1"/>
  <c r="X26" i="7"/>
  <c r="AN26" i="7" s="1"/>
  <c r="Z26" i="7"/>
  <c r="AP26" i="7" s="1"/>
  <c r="W26" i="7"/>
  <c r="AM26" i="7" s="1"/>
  <c r="AB26" i="7"/>
  <c r="AR26" i="7" s="1"/>
  <c r="S26" i="7"/>
  <c r="AI26" i="7" s="1"/>
  <c r="Y26" i="7"/>
  <c r="AO26" i="7" s="1"/>
  <c r="R26" i="7"/>
  <c r="AH26" i="7" s="1"/>
  <c r="AC26" i="7"/>
  <c r="AS26" i="7" s="1"/>
  <c r="AA26" i="7"/>
  <c r="AQ26" i="7" s="1"/>
  <c r="T26" i="7"/>
  <c r="AJ26" i="7" s="1"/>
  <c r="R3" i="7"/>
  <c r="AH3" i="7" s="1"/>
  <c r="U3" i="7"/>
  <c r="AK3" i="7" s="1"/>
  <c r="Y3" i="7"/>
  <c r="AO3" i="7" s="1"/>
  <c r="X3" i="7"/>
  <c r="AN3" i="7" s="1"/>
  <c r="W3" i="7"/>
  <c r="AM3" i="7" s="1"/>
  <c r="AC3" i="7"/>
  <c r="AS3" i="7" s="1"/>
  <c r="S3" i="7"/>
  <c r="AI3" i="7" s="1"/>
  <c r="AA3" i="7"/>
  <c r="AQ3" i="7" s="1"/>
  <c r="T3" i="7"/>
  <c r="AJ3" i="7" s="1"/>
  <c r="V3" i="7"/>
  <c r="AL3" i="7" s="1"/>
  <c r="AB3" i="7"/>
  <c r="AR3" i="7" s="1"/>
  <c r="Z3" i="7"/>
  <c r="AP3" i="7" s="1"/>
  <c r="AG8" i="5"/>
  <c r="O39" i="9" s="1"/>
  <c r="O44" i="9" s="1"/>
  <c r="B40" i="7"/>
  <c r="N44" i="9"/>
  <c r="AM8" i="5"/>
  <c r="E40" i="7"/>
  <c r="N40" i="7"/>
  <c r="AI37" i="7"/>
  <c r="AI40" i="7" s="1"/>
  <c r="C40" i="7"/>
  <c r="AH37" i="7"/>
  <c r="AH40" i="7" s="1"/>
  <c r="F40" i="7"/>
  <c r="AK37" i="7"/>
  <c r="AK40" i="7" s="1"/>
  <c r="G40" i="7"/>
  <c r="AL37" i="7"/>
  <c r="AL40" i="7" s="1"/>
  <c r="AQ37" i="7"/>
  <c r="AQ40" i="7" s="1"/>
  <c r="L40" i="7"/>
  <c r="H40" i="7"/>
  <c r="AM37" i="7"/>
  <c r="AM40" i="7" s="1"/>
  <c r="AP37" i="7"/>
  <c r="AP40" i="7" s="1"/>
  <c r="K40" i="7"/>
  <c r="AO37" i="7"/>
  <c r="AO40" i="7" s="1"/>
  <c r="J40" i="7"/>
  <c r="AN37" i="7"/>
  <c r="AN40" i="7" s="1"/>
  <c r="I40" i="7"/>
  <c r="M40" i="7"/>
  <c r="AR37" i="7"/>
  <c r="AR40" i="7" s="1"/>
  <c r="AT42" i="7"/>
  <c r="AT35" i="7" l="1"/>
  <c r="Q25" i="7"/>
  <c r="AB25" i="7" s="1"/>
  <c r="AR25" i="7" s="1"/>
  <c r="O33" i="9"/>
  <c r="Q4" i="7"/>
  <c r="O8" i="9"/>
  <c r="Q8" i="9" s="1"/>
  <c r="O29" i="9"/>
  <c r="Q29" i="9" s="1"/>
  <c r="AH8" i="5"/>
  <c r="AH27" i="5" s="1"/>
  <c r="AG27" i="5"/>
  <c r="Q23" i="7"/>
  <c r="O27" i="9"/>
  <c r="Q27" i="9" s="1"/>
  <c r="O25" i="9"/>
  <c r="Q25" i="9" s="1"/>
  <c r="Q21" i="7"/>
  <c r="O30" i="9"/>
  <c r="Q30" i="9" s="1"/>
  <c r="Q26" i="7"/>
  <c r="O7" i="9"/>
  <c r="Q7" i="9" s="1"/>
  <c r="Q3" i="7"/>
  <c r="AT40" i="7"/>
  <c r="Z25" i="7"/>
  <c r="U25" i="7"/>
  <c r="AK25" i="7" s="1"/>
  <c r="AA25" i="7"/>
  <c r="AQ25" i="7" s="1"/>
  <c r="Y25" i="7"/>
  <c r="AO25" i="7" s="1"/>
  <c r="T25" i="7"/>
  <c r="AJ25" i="7" s="1"/>
  <c r="V25" i="7"/>
  <c r="X25" i="7" l="1"/>
  <c r="AN25" i="7" s="1"/>
  <c r="W25" i="7"/>
  <c r="AM25" i="7" s="1"/>
  <c r="AC25" i="7"/>
  <c r="AS25" i="7" s="1"/>
  <c r="S25" i="7"/>
  <c r="AI25" i="7" s="1"/>
  <c r="R25" i="7"/>
  <c r="AH25" i="7" s="1"/>
  <c r="X4" i="7"/>
  <c r="AN4" i="7" s="1"/>
  <c r="R4" i="7"/>
  <c r="AH4" i="7" s="1"/>
  <c r="Z4" i="7"/>
  <c r="AP4" i="7" s="1"/>
  <c r="S4" i="7"/>
  <c r="AI4" i="7" s="1"/>
  <c r="W4" i="7"/>
  <c r="AM4" i="7" s="1"/>
  <c r="AA4" i="7"/>
  <c r="AQ4" i="7" s="1"/>
  <c r="AQ29" i="7" s="1"/>
  <c r="AC4" i="7"/>
  <c r="AS4" i="7" s="1"/>
  <c r="AB4" i="7"/>
  <c r="T4" i="7"/>
  <c r="AJ4" i="7" s="1"/>
  <c r="AJ29" i="7" s="1"/>
  <c r="U4" i="7"/>
  <c r="AK4" i="7" s="1"/>
  <c r="AK29" i="7" s="1"/>
  <c r="V4" i="7"/>
  <c r="AL4" i="7" s="1"/>
  <c r="Y4" i="7"/>
  <c r="AO4" i="7" s="1"/>
  <c r="AO29" i="7" s="1"/>
  <c r="Q29" i="7"/>
  <c r="Q38" i="9"/>
  <c r="Q54" i="9" s="1"/>
  <c r="O38" i="9"/>
  <c r="O54" i="9" s="1"/>
  <c r="N55" i="9" s="1"/>
  <c r="AP25" i="7"/>
  <c r="AL25" i="7"/>
  <c r="AM29" i="7" l="1"/>
  <c r="AH29" i="7"/>
  <c r="R29" i="7"/>
  <c r="X29" i="7"/>
  <c r="AN29" i="7"/>
  <c r="T29" i="7"/>
  <c r="U29" i="7"/>
  <c r="W29" i="7"/>
  <c r="AA29" i="7"/>
  <c r="AP29" i="7"/>
  <c r="Z29" i="7"/>
  <c r="AI29" i="7"/>
  <c r="AS29" i="7"/>
  <c r="AR4" i="7"/>
  <c r="AR29" i="7" s="1"/>
  <c r="AB29" i="7"/>
  <c r="S29" i="7"/>
  <c r="V29" i="7"/>
  <c r="Y29" i="7"/>
  <c r="AC29" i="7"/>
  <c r="AL29" i="7"/>
  <c r="AT29" i="7" l="1"/>
  <c r="AT44" i="7" s="1"/>
</calcChain>
</file>

<file path=xl/comments1.xml><?xml version="1.0" encoding="utf-8"?>
<comments xmlns="http://schemas.openxmlformats.org/spreadsheetml/2006/main">
  <authors>
    <author>作成者</author>
  </authors>
  <commentList>
    <comment ref="G4" authorId="0" shapeId="0">
      <text>
        <r>
          <rPr>
            <b/>
            <sz val="9"/>
            <color indexed="10"/>
            <rFont val="ＭＳ Ｐゴシック"/>
            <family val="3"/>
            <charset val="128"/>
          </rPr>
          <t>算定対象年度</t>
        </r>
        <r>
          <rPr>
            <b/>
            <sz val="9"/>
            <color indexed="81"/>
            <rFont val="ＭＳ Ｐゴシック"/>
            <family val="3"/>
            <charset val="128"/>
          </rPr>
          <t>を「西暦（四桁）」でご記入ください。</t>
        </r>
      </text>
    </comment>
    <comment ref="P8" authorId="0" shapeId="0">
      <text>
        <r>
          <rPr>
            <b/>
            <sz val="12"/>
            <color indexed="60"/>
            <rFont val="HG丸ｺﾞｼｯｸM-PRO"/>
            <family val="3"/>
            <charset val="128"/>
          </rPr>
          <t>　記入要領や記入例に倣って黄色及び薄黄色の部分を記入してください。</t>
        </r>
      </text>
    </comment>
    <comment ref="P10" authorId="0" shapeId="0">
      <text>
        <r>
          <rPr>
            <b/>
            <sz val="9"/>
            <color indexed="81"/>
            <rFont val="ＭＳ Ｐゴシック"/>
            <family val="3"/>
            <charset val="128"/>
          </rPr>
          <t>既に「指定地球温暖化対策事業所」の指定を受けている方は、指定番号（４桁）を記入してください。
なお、新規事業所の方は未記入で結構です。</t>
        </r>
      </text>
    </comment>
    <comment ref="D15" authorId="0" shapeId="0">
      <text>
        <r>
          <rPr>
            <b/>
            <sz val="9"/>
            <color indexed="81"/>
            <rFont val="ＭＳ Ｐゴシック"/>
            <family val="3"/>
            <charset val="128"/>
          </rPr>
          <t>入力欄が不足している場合は、別添とすることも可能です。</t>
        </r>
      </text>
    </comment>
  </commentList>
</comments>
</file>

<file path=xl/comments2.xml><?xml version="1.0" encoding="utf-8"?>
<comments xmlns="http://schemas.openxmlformats.org/spreadsheetml/2006/main">
  <authors>
    <author>作成者</author>
  </authors>
  <commentList>
    <comment ref="E5" authorId="0" shapeId="0">
      <text>
        <r>
          <rPr>
            <b/>
            <sz val="9"/>
            <color indexed="81"/>
            <rFont val="ＭＳ Ｐゴシック"/>
            <family val="3"/>
            <charset val="128"/>
          </rPr>
          <t>入力欄が不足している場合は、別添とすることも可能です。</t>
        </r>
      </text>
    </comment>
  </commentList>
</comments>
</file>

<file path=xl/comments3.xml><?xml version="1.0" encoding="utf-8"?>
<comments xmlns="http://schemas.openxmlformats.org/spreadsheetml/2006/main">
  <authors>
    <author>作成者</author>
  </authors>
  <commentList>
    <comment ref="J7" authorId="0" shapeId="0">
      <text>
        <r>
          <rPr>
            <b/>
            <sz val="9"/>
            <color indexed="81"/>
            <rFont val="ＭＳ Ｐゴシック"/>
            <family val="3"/>
            <charset val="128"/>
          </rPr>
          <t>算定担当者（窓口）の方は、所有者等が複数であっても、事業所全体で１名様のみとしてください。</t>
        </r>
      </text>
    </comment>
  </commentList>
</comments>
</file>

<file path=xl/comments4.xml><?xml version="1.0" encoding="utf-8"?>
<comments xmlns="http://schemas.openxmlformats.org/spreadsheetml/2006/main">
  <authors>
    <author>作成者</author>
  </authors>
  <commentList>
    <comment ref="F6" authorId="0" shapeId="0">
      <text>
        <r>
          <rPr>
            <b/>
            <sz val="9"/>
            <color indexed="81"/>
            <rFont val="ＭＳ Ｐゴシック"/>
            <family val="3"/>
            <charset val="128"/>
          </rPr>
          <t>排出活動を選択後に、プルダウンで選択できます。</t>
        </r>
      </text>
    </comment>
    <comment ref="H51" authorId="0" shapeId="0">
      <text>
        <r>
          <rPr>
            <b/>
            <sz val="9"/>
            <color indexed="81"/>
            <rFont val="ＭＳ Ｐゴシック"/>
            <family val="3"/>
            <charset val="128"/>
          </rPr>
          <t>用紙１枚で収まらない場合は、印刷範囲の下端を下側にドラッグすることで、印刷範囲を拡大してください。</t>
        </r>
      </text>
    </comment>
  </commentList>
</comments>
</file>

<file path=xl/comments5.xml><?xml version="1.0" encoding="utf-8"?>
<comments xmlns="http://schemas.openxmlformats.org/spreadsheetml/2006/main">
  <authors>
    <author>作成者</author>
  </authors>
  <commentList>
    <comment ref="G5" authorId="0" shapeId="0">
      <text>
        <r>
          <rPr>
            <b/>
            <sz val="9"/>
            <color indexed="81"/>
            <rFont val="ＭＳ Ｐゴシック"/>
            <family val="3"/>
            <charset val="128"/>
          </rPr>
          <t>燃料等の種類が「都市ガス」のときのみ記入必要。それ以外は不要です。</t>
        </r>
      </text>
    </comment>
    <comment ref="K5" authorId="0" shapeId="0">
      <text>
        <r>
          <rPr>
            <b/>
            <sz val="9"/>
            <color indexed="81"/>
            <rFont val="ＭＳ Ｐゴシック"/>
            <family val="3"/>
            <charset val="128"/>
          </rPr>
          <t>燃料等の種類が「都市ガス」のときのみ記入必要。それ以外は不要です。</t>
        </r>
      </text>
    </comment>
    <comment ref="L5" authorId="0" shapeId="0">
      <text>
        <r>
          <rPr>
            <b/>
            <sz val="9"/>
            <color indexed="81"/>
            <rFont val="ＭＳ Ｐゴシック"/>
            <family val="3"/>
            <charset val="128"/>
          </rPr>
          <t>使用量の数字との整合性に注意の上、単位を自ら選択ください。</t>
        </r>
      </text>
    </comment>
    <comment ref="N8" authorId="0" shapeId="0">
      <text>
        <r>
          <rPr>
            <b/>
            <sz val="9"/>
            <color indexed="81"/>
            <rFont val="ＭＳ Ｐゴシック"/>
            <family val="3"/>
            <charset val="128"/>
          </rPr>
          <t>購買伝票等に記されたものと同じ値を入力してください（表示は整数表示となります。）。</t>
        </r>
      </text>
    </comment>
    <comment ref="Z8" authorId="0" shapeId="0">
      <text>
        <r>
          <rPr>
            <b/>
            <sz val="9"/>
            <color indexed="81"/>
            <rFont val="ＭＳ Ｐゴシック"/>
            <family val="3"/>
            <charset val="128"/>
          </rPr>
          <t>検定等の有無が無（検定無しの計量器を使用）の場合は、乗率を選択し、保守的な算定を行ってください。</t>
        </r>
      </text>
    </comment>
    <comment ref="AH27" authorId="0" shapeId="0">
      <text>
        <r>
          <rPr>
            <b/>
            <sz val="9"/>
            <color indexed="81"/>
            <rFont val="ＭＳ Ｐゴシック"/>
            <family val="3"/>
            <charset val="128"/>
          </rPr>
          <t>入力欄が不足し、用紙１枚以上になる場合であっても、合計値は１枚目のみに表示されます。（表の一番下には表示されません。）</t>
        </r>
      </text>
    </comment>
    <comment ref="AI54" authorId="0" shapeId="0">
      <text>
        <r>
          <rPr>
            <b/>
            <sz val="9"/>
            <color indexed="81"/>
            <rFont val="ＭＳ Ｐゴシック"/>
            <family val="3"/>
            <charset val="128"/>
          </rPr>
          <t>用紙１枚で収まらない場合は、印刷範囲の下端を下側にドラッグすることで、印刷範囲を拡大してください。</t>
        </r>
      </text>
    </comment>
  </commentList>
</comments>
</file>

<file path=xl/comments6.xml><?xml version="1.0" encoding="utf-8"?>
<comments xmlns="http://schemas.openxmlformats.org/spreadsheetml/2006/main">
  <authors>
    <author>作成者</author>
  </authors>
  <commentList>
    <comment ref="R3" authorId="0" shapeId="0">
      <text>
        <r>
          <rPr>
            <b/>
            <sz val="9"/>
            <color indexed="81"/>
            <rFont val="ＭＳ Ｐゴシック"/>
            <family val="3"/>
            <charset val="128"/>
          </rPr>
          <t>様式その６は、該当箇所がある場合のみ記入してください。</t>
        </r>
      </text>
    </comment>
    <comment ref="P31" authorId="0" shapeId="0">
      <text>
        <r>
          <rPr>
            <b/>
            <sz val="9"/>
            <color indexed="81"/>
            <rFont val="ＭＳ Ｐゴシック"/>
            <family val="3"/>
            <charset val="128"/>
          </rPr>
          <t>単位は、（ｔ－Ｃ／固有単位）です。間違いのないように記入してください。</t>
        </r>
      </text>
    </comment>
    <comment ref="N37" authorId="0" shapeId="0">
      <text>
        <r>
          <rPr>
            <b/>
            <sz val="9"/>
            <color indexed="81"/>
            <rFont val="ＭＳ Ｐゴシック"/>
            <family val="3"/>
            <charset val="128"/>
          </rPr>
          <t>様式その４・その５に記入する必要はありませんが、様式その２には図示してください。
単位は(GJ）です。</t>
        </r>
      </text>
    </comment>
    <comment ref="N42" authorId="0" shapeId="0">
      <text>
        <r>
          <rPr>
            <b/>
            <sz val="9"/>
            <color indexed="81"/>
            <rFont val="ＭＳ Ｐゴシック"/>
            <family val="3"/>
            <charset val="128"/>
          </rPr>
          <t>様式その４・その５に記入する必要はありませんが、様式その２には図示してください。
単位は（千ｋＷｈ）です。</t>
        </r>
      </text>
    </comment>
    <comment ref="P45" authorId="0" shapeId="0">
      <text>
        <r>
          <rPr>
            <b/>
            <sz val="9"/>
            <color indexed="81"/>
            <rFont val="ＭＳ Ｐゴシック"/>
            <family val="3"/>
            <charset val="128"/>
          </rPr>
          <t>単位は、
（ｔ－ＣＯ２／ＧＪ）
→熱の場合
（ｔ－ＣＯ２／千ｋＷｈ）
→電気の場合
です。間違いのないようにしてください。</t>
        </r>
      </text>
    </comment>
    <comment ref="Q48" authorId="0" shapeId="0">
      <text>
        <r>
          <rPr>
            <b/>
            <sz val="9"/>
            <color indexed="81"/>
            <rFont val="ＭＳ Ｐゴシック"/>
            <family val="3"/>
            <charset val="128"/>
          </rPr>
          <t>低炭素電力・熱の受入に伴う、削減量を算定する場合は、算定ガイドラインに倣って、計算結果を直接入力してください。</t>
        </r>
      </text>
    </comment>
    <comment ref="Q49" authorId="0" shapeId="0">
      <text>
        <r>
          <rPr>
            <b/>
            <sz val="9"/>
            <color indexed="81"/>
            <rFont val="ＭＳ Ｐゴシック"/>
            <family val="3"/>
            <charset val="128"/>
          </rPr>
          <t>低炭素電力・熱の受入に伴う、削減量を算定する場合は、削減量等算定シートで算出された低炭素電力・熱削減量を直接入力してください。</t>
        </r>
      </text>
    </comment>
    <comment ref="Q50" authorId="0" shapeId="0">
      <text>
        <r>
          <rPr>
            <b/>
            <sz val="9"/>
            <color indexed="81"/>
            <rFont val="ＭＳ Ｐゴシック"/>
            <family val="3"/>
            <charset val="128"/>
          </rPr>
          <t>高炭素電力の受入に伴う、排出量を算定する場合は、削減量等算定シートで算出された高炭素電力排出量を直接入力してください。</t>
        </r>
      </text>
    </comment>
    <comment ref="Q51" authorId="0" shapeId="0">
      <text>
        <r>
          <rPr>
            <b/>
            <sz val="9"/>
            <color indexed="81"/>
            <rFont val="ＭＳ Ｐゴシック"/>
            <family val="3"/>
            <charset val="128"/>
          </rPr>
          <t>高効率コージェネレーションシステムからの電気・熱の受入に伴う、削減量を算定する場合は、算定ガイドラインに倣って、計算結果を直接入力してください。</t>
        </r>
      </text>
    </comment>
    <comment ref="Q52" authorId="0" shapeId="0">
      <text>
        <r>
          <rPr>
            <b/>
            <sz val="9"/>
            <color indexed="81"/>
            <rFont val="ＭＳ Ｐゴシック"/>
            <family val="3"/>
            <charset val="128"/>
          </rPr>
          <t>高効率コージェネレーションシステムからの電気・熱の受入に伴う、削減量を算定する場合は、削減量等算定シートで算出された高効率CGS削減量を直接入力してください。</t>
        </r>
      </text>
    </comment>
    <comment ref="Q53" authorId="0" shapeId="0">
      <text>
        <r>
          <rPr>
            <b/>
            <sz val="9"/>
            <color indexed="81"/>
            <rFont val="ＭＳ Ｐゴシック"/>
            <family val="3"/>
            <charset val="128"/>
          </rPr>
          <t>小原単位建物の排出量に相当する量を算定から除外する場合は、算定ガイドラインに倣って、計算結果を直接入力してください。</t>
        </r>
      </text>
    </comment>
    <comment ref="Q54" authorId="0" shapeId="0">
      <text>
        <r>
          <rPr>
            <b/>
            <sz val="9"/>
            <color indexed="81"/>
            <rFont val="ＭＳ Ｐゴシック"/>
            <family val="3"/>
            <charset val="128"/>
          </rPr>
          <t>様式その６の、排出量合計は、再生可能エネルギー、低炭素電力・熱、高炭素電力、高効率コージェネレーションシステム及び小原単位建物相当量の数値が加減されるため、様式その５の排出量合計と値が異なります。</t>
        </r>
      </text>
    </comment>
    <comment ref="N58" authorId="0" shapeId="0">
      <text>
        <r>
          <rPr>
            <b/>
            <sz val="9"/>
            <color indexed="81"/>
            <rFont val="ＭＳ Ｐゴシック"/>
            <family val="3"/>
            <charset val="128"/>
          </rPr>
          <t>参考値であるため、計算結果には影響しません。</t>
        </r>
      </text>
    </comment>
  </commentList>
</comments>
</file>

<file path=xl/sharedStrings.xml><?xml version="1.0" encoding="utf-8"?>
<sst xmlns="http://schemas.openxmlformats.org/spreadsheetml/2006/main" count="784" uniqueCount="326">
  <si>
    <t>5月</t>
  </si>
  <si>
    <t>6月</t>
  </si>
  <si>
    <t>7月</t>
  </si>
  <si>
    <t>8月</t>
  </si>
  <si>
    <t>9月</t>
  </si>
  <si>
    <t>10月</t>
  </si>
  <si>
    <t>11月</t>
  </si>
  <si>
    <t>12月</t>
  </si>
  <si>
    <t>1月</t>
  </si>
  <si>
    <t>2月</t>
  </si>
  <si>
    <t>3月</t>
  </si>
  <si>
    <t>(GJ)</t>
  </si>
  <si>
    <t>ガソリン</t>
  </si>
  <si>
    <t>ナフサ</t>
  </si>
  <si>
    <t>B・C重油</t>
  </si>
  <si>
    <t>コールタール</t>
  </si>
  <si>
    <t>－</t>
  </si>
  <si>
    <t>都市ガス6A</t>
  </si>
  <si>
    <t>東京ガス</t>
  </si>
  <si>
    <t>青梅ガス</t>
  </si>
  <si>
    <t>昭島ガス</t>
  </si>
  <si>
    <t>液化石油ガス_LPG</t>
  </si>
  <si>
    <t>GJ</t>
  </si>
  <si>
    <t>千kWh</t>
  </si>
  <si>
    <t>kL</t>
  </si>
  <si>
    <t>年度</t>
    <rPh sb="0" eb="2">
      <t>ネンド</t>
    </rPh>
    <phoneticPr fontId="20"/>
  </si>
  <si>
    <t>特定温室効果ガス排出量算定報告書</t>
    <rPh sb="0" eb="2">
      <t>トクテイ</t>
    </rPh>
    <rPh sb="2" eb="4">
      <t>オンシツ</t>
    </rPh>
    <rPh sb="4" eb="6">
      <t>コウカ</t>
    </rPh>
    <rPh sb="8" eb="11">
      <t>ハイシュツリョウ</t>
    </rPh>
    <rPh sb="11" eb="13">
      <t>サンテイ</t>
    </rPh>
    <rPh sb="13" eb="16">
      <t>ホウコクショ</t>
    </rPh>
    <phoneticPr fontId="20"/>
  </si>
  <si>
    <t>１　事業所の概要</t>
    <rPh sb="2" eb="5">
      <t>ジギョウショ</t>
    </rPh>
    <rPh sb="6" eb="8">
      <t>ガイヨウ</t>
    </rPh>
    <phoneticPr fontId="20"/>
  </si>
  <si>
    <t>事業所の名称</t>
    <phoneticPr fontId="20"/>
  </si>
  <si>
    <t>事業所の所在地</t>
    <phoneticPr fontId="20"/>
  </si>
  <si>
    <t>指定番号</t>
    <phoneticPr fontId="20"/>
  </si>
  <si>
    <t>建物の延べ面積</t>
    <phoneticPr fontId="20"/>
  </si>
  <si>
    <t>㎡</t>
    <phoneticPr fontId="20"/>
  </si>
  <si>
    <t>２　排出量算定に係る事項</t>
    <rPh sb="2" eb="4">
      <t>ハイシュツ</t>
    </rPh>
    <rPh sb="4" eb="5">
      <t>リョウ</t>
    </rPh>
    <rPh sb="5" eb="7">
      <t>サンテイ</t>
    </rPh>
    <rPh sb="8" eb="9">
      <t>カカ</t>
    </rPh>
    <rPh sb="10" eb="12">
      <t>ジコウ</t>
    </rPh>
    <phoneticPr fontId="20"/>
  </si>
  <si>
    <t xml:space="preserve"> (1)　事業所境界の図示</t>
    <rPh sb="5" eb="10">
      <t>ジギョウショキョウカイ</t>
    </rPh>
    <rPh sb="11" eb="13">
      <t>ズシ</t>
    </rPh>
    <phoneticPr fontId="20"/>
  </si>
  <si>
    <t xml:space="preserve"> (2)　事業所区域及び燃料等使用量監視点の図示</t>
    <rPh sb="5" eb="8">
      <t>ジギョウショ</t>
    </rPh>
    <rPh sb="8" eb="10">
      <t>クイキ</t>
    </rPh>
    <rPh sb="10" eb="11">
      <t>オヨ</t>
    </rPh>
    <rPh sb="22" eb="24">
      <t>ズシ</t>
    </rPh>
    <phoneticPr fontId="20"/>
  </si>
  <si>
    <t xml:space="preserve"> (3)　算定体制</t>
    <rPh sb="5" eb="7">
      <t>サンテイ</t>
    </rPh>
    <rPh sb="7" eb="9">
      <t>タイセイ</t>
    </rPh>
    <phoneticPr fontId="20"/>
  </si>
  <si>
    <t xml:space="preserve">算定責任者 </t>
    <rPh sb="0" eb="2">
      <t>サンテイ</t>
    </rPh>
    <rPh sb="2" eb="5">
      <t>セキニンシャ</t>
    </rPh>
    <phoneticPr fontId="20"/>
  </si>
  <si>
    <t>氏名</t>
    <rPh sb="0" eb="2">
      <t>シメイ</t>
    </rPh>
    <phoneticPr fontId="20"/>
  </si>
  <si>
    <t>部署・役職</t>
    <rPh sb="0" eb="2">
      <t>ブショ</t>
    </rPh>
    <rPh sb="3" eb="5">
      <t>ヤクショク</t>
    </rPh>
    <phoneticPr fontId="20"/>
  </si>
  <si>
    <t>算定担当者</t>
    <rPh sb="0" eb="2">
      <t>サンテイ</t>
    </rPh>
    <rPh sb="2" eb="5">
      <t>タントウシャ</t>
    </rPh>
    <phoneticPr fontId="20"/>
  </si>
  <si>
    <t>氏名</t>
    <rPh sb="0" eb="2">
      <t>シメイ</t>
    </rPh>
    <phoneticPr fontId="18"/>
  </si>
  <si>
    <t>部署・役職</t>
    <rPh sb="0" eb="2">
      <t>ブショ</t>
    </rPh>
    <rPh sb="3" eb="5">
      <t>ヤクショク</t>
    </rPh>
    <phoneticPr fontId="18"/>
  </si>
  <si>
    <t>電話番号</t>
    <rPh sb="0" eb="2">
      <t>デンワ</t>
    </rPh>
    <rPh sb="2" eb="4">
      <t>バンゴウ</t>
    </rPh>
    <phoneticPr fontId="18"/>
  </si>
  <si>
    <t>電子ﾒｰﾙｱﾄﾞﾚｽ</t>
    <rPh sb="0" eb="2">
      <t>デンシ</t>
    </rPh>
    <phoneticPr fontId="20"/>
  </si>
  <si>
    <t>算定体制</t>
    <rPh sb="0" eb="2">
      <t>サンテイ</t>
    </rPh>
    <rPh sb="2" eb="4">
      <t>タイセイ</t>
    </rPh>
    <phoneticPr fontId="20"/>
  </si>
  <si>
    <t xml:space="preserve"> (4)　燃料等使用量監視点</t>
    <rPh sb="5" eb="7">
      <t>ネンリョウ</t>
    </rPh>
    <rPh sb="7" eb="8">
      <t>トウ</t>
    </rPh>
    <rPh sb="8" eb="11">
      <t>シヨウリョウ</t>
    </rPh>
    <rPh sb="11" eb="13">
      <t>カンシ</t>
    </rPh>
    <rPh sb="13" eb="14">
      <t>テン</t>
    </rPh>
    <phoneticPr fontId="20"/>
  </si>
  <si>
    <t>No.</t>
    <phoneticPr fontId="20"/>
  </si>
  <si>
    <t>排 出 活 動</t>
    <rPh sb="0" eb="1">
      <t>ハイ</t>
    </rPh>
    <rPh sb="2" eb="3">
      <t>デ</t>
    </rPh>
    <rPh sb="4" eb="5">
      <t>カツ</t>
    </rPh>
    <rPh sb="6" eb="7">
      <t>ドウ</t>
    </rPh>
    <phoneticPr fontId="20"/>
  </si>
  <si>
    <t>燃料等の種類</t>
    <rPh sb="0" eb="3">
      <t>ネンリョウトウ</t>
    </rPh>
    <rPh sb="4" eb="5">
      <t>シュ</t>
    </rPh>
    <rPh sb="5" eb="6">
      <t>ルイ</t>
    </rPh>
    <phoneticPr fontId="20"/>
  </si>
  <si>
    <t>監視点の位置</t>
    <rPh sb="0" eb="2">
      <t>カンシ</t>
    </rPh>
    <rPh sb="2" eb="3">
      <t>テン</t>
    </rPh>
    <rPh sb="4" eb="6">
      <t>イチ</t>
    </rPh>
    <phoneticPr fontId="20"/>
  </si>
  <si>
    <t xml:space="preserve"> (5)　燃料等使用量</t>
    <rPh sb="5" eb="7">
      <t>ネンリョウ</t>
    </rPh>
    <rPh sb="8" eb="10">
      <t>シヨウ</t>
    </rPh>
    <rPh sb="10" eb="11">
      <t>リョウ</t>
    </rPh>
    <phoneticPr fontId="20"/>
  </si>
  <si>
    <t>燃料等
監視点</t>
    <rPh sb="0" eb="2">
      <t>ネンリョウ</t>
    </rPh>
    <rPh sb="2" eb="3">
      <t>トウ</t>
    </rPh>
    <rPh sb="4" eb="6">
      <t>カンシ</t>
    </rPh>
    <rPh sb="6" eb="7">
      <t>テン</t>
    </rPh>
    <phoneticPr fontId="20"/>
  </si>
  <si>
    <t>排出活動</t>
    <rPh sb="0" eb="2">
      <t>ハイシュツ</t>
    </rPh>
    <rPh sb="2" eb="4">
      <t>カツドウ</t>
    </rPh>
    <phoneticPr fontId="20"/>
  </si>
  <si>
    <t>燃料等の種類</t>
    <rPh sb="0" eb="3">
      <t>ネンリョウトウ</t>
    </rPh>
    <rPh sb="5" eb="6">
      <t>ルイ</t>
    </rPh>
    <phoneticPr fontId="20"/>
  </si>
  <si>
    <t>供　給
会社等</t>
    <phoneticPr fontId="20"/>
  </si>
  <si>
    <t>把握
方法</t>
    <phoneticPr fontId="20"/>
  </si>
  <si>
    <t>計量器の
種　　類</t>
    <phoneticPr fontId="20"/>
  </si>
  <si>
    <t>検定等の
有　　無</t>
    <rPh sb="0" eb="2">
      <t>ケンテイ</t>
    </rPh>
    <rPh sb="2" eb="3">
      <t>トウ</t>
    </rPh>
    <rPh sb="5" eb="6">
      <t>ユウ</t>
    </rPh>
    <rPh sb="8" eb="9">
      <t>ム</t>
    </rPh>
    <phoneticPr fontId="20"/>
  </si>
  <si>
    <t>都市ガス
メータ種</t>
    <phoneticPr fontId="20"/>
  </si>
  <si>
    <t>単位</t>
    <rPh sb="0" eb="2">
      <t>タンイ</t>
    </rPh>
    <phoneticPr fontId="20"/>
  </si>
  <si>
    <t>入力
方法</t>
    <rPh sb="0" eb="2">
      <t>ニュウリョク</t>
    </rPh>
    <rPh sb="3" eb="5">
      <t>ホウホウ</t>
    </rPh>
    <phoneticPr fontId="20"/>
  </si>
  <si>
    <t>使用量　　（</t>
    <rPh sb="0" eb="3">
      <t>シヨウリョウ</t>
    </rPh>
    <phoneticPr fontId="20"/>
  </si>
  <si>
    <t>～</t>
    <phoneticPr fontId="20"/>
  </si>
  <si>
    <t>）</t>
    <phoneticPr fontId="20"/>
  </si>
  <si>
    <t>4月</t>
    <rPh sb="1" eb="2">
      <t>ガツ</t>
    </rPh>
    <phoneticPr fontId="20"/>
  </si>
  <si>
    <t>控除</t>
    <rPh sb="0" eb="2">
      <t>コウジョ</t>
    </rPh>
    <phoneticPr fontId="20"/>
  </si>
  <si>
    <t>計</t>
    <rPh sb="0" eb="1">
      <t>ケイ</t>
    </rPh>
    <phoneticPr fontId="20"/>
  </si>
  <si>
    <t>kg→t等
補正</t>
    <rPh sb="6" eb="8">
      <t>ホセイ</t>
    </rPh>
    <phoneticPr fontId="20"/>
  </si>
  <si>
    <t>単位発熱量</t>
    <rPh sb="0" eb="2">
      <t>タンイ</t>
    </rPh>
    <rPh sb="2" eb="5">
      <t>ハツネツリョウ</t>
    </rPh>
    <phoneticPr fontId="20"/>
  </si>
  <si>
    <t>都市圧力補正</t>
    <rPh sb="0" eb="2">
      <t>トシ</t>
    </rPh>
    <rPh sb="2" eb="4">
      <t>アツリョク</t>
    </rPh>
    <rPh sb="4" eb="6">
      <t>ホセイ</t>
    </rPh>
    <phoneticPr fontId="20"/>
  </si>
  <si>
    <t>LPG基準産気率</t>
    <rPh sb="3" eb="5">
      <t>キジュン</t>
    </rPh>
    <rPh sb="5" eb="8">
      <t>サンキリツ</t>
    </rPh>
    <phoneticPr fontId="20"/>
  </si>
  <si>
    <t>熱量</t>
    <phoneticPr fontId="20"/>
  </si>
  <si>
    <t>排出量</t>
    <rPh sb="0" eb="2">
      <t>ハイシュツ</t>
    </rPh>
    <rPh sb="2" eb="3">
      <t>リョウ</t>
    </rPh>
    <phoneticPr fontId="20"/>
  </si>
  <si>
    <t>（GJ/固有単位）</t>
    <phoneticPr fontId="20"/>
  </si>
  <si>
    <r>
      <t>(t-CO</t>
    </r>
    <r>
      <rPr>
        <vertAlign val="subscript"/>
        <sz val="10"/>
        <rFont val="ＭＳ 明朝"/>
        <family val="1"/>
        <charset val="128"/>
      </rPr>
      <t>2</t>
    </r>
    <r>
      <rPr>
        <sz val="10"/>
        <rFont val="ＭＳ 明朝"/>
        <family val="1"/>
        <charset val="128"/>
      </rPr>
      <t>)</t>
    </r>
    <phoneticPr fontId="20"/>
  </si>
  <si>
    <t>事業所外利用の移動体への供給</t>
    <rPh sb="0" eb="3">
      <t>ジギョウショ</t>
    </rPh>
    <rPh sb="3" eb="4">
      <t>ガイ</t>
    </rPh>
    <rPh sb="4" eb="6">
      <t>リヨウ</t>
    </rPh>
    <rPh sb="7" eb="10">
      <t>イドウタイ</t>
    </rPh>
    <rPh sb="12" eb="14">
      <t>キョウキュウ</t>
    </rPh>
    <phoneticPr fontId="20"/>
  </si>
  <si>
    <t>購</t>
    <rPh sb="0" eb="1">
      <t>コウ</t>
    </rPh>
    <phoneticPr fontId="20"/>
  </si>
  <si>
    <t>原油</t>
    <rPh sb="0" eb="2">
      <t>ゲンユ</t>
    </rPh>
    <phoneticPr fontId="20"/>
  </si>
  <si>
    <t>L</t>
    <phoneticPr fontId="20"/>
  </si>
  <si>
    <t>実</t>
    <rPh sb="0" eb="1">
      <t>ジツ</t>
    </rPh>
    <phoneticPr fontId="20"/>
  </si>
  <si>
    <t>原油のうちコンデンセート</t>
    <rPh sb="0" eb="2">
      <t>ゲンユ</t>
    </rPh>
    <phoneticPr fontId="20"/>
  </si>
  <si>
    <t>kg</t>
    <phoneticPr fontId="20"/>
  </si>
  <si>
    <r>
      <t>m</t>
    </r>
    <r>
      <rPr>
        <vertAlign val="superscript"/>
        <sz val="10"/>
        <rFont val="ＭＳ 明朝"/>
        <family val="1"/>
        <charset val="128"/>
      </rPr>
      <t>3</t>
    </r>
    <phoneticPr fontId="20"/>
  </si>
  <si>
    <r>
      <t>Nm</t>
    </r>
    <r>
      <rPr>
        <vertAlign val="superscript"/>
        <sz val="10"/>
        <rFont val="ＭＳ 明朝"/>
        <family val="1"/>
        <charset val="128"/>
      </rPr>
      <t>3</t>
    </r>
    <phoneticPr fontId="20"/>
  </si>
  <si>
    <t>有</t>
    <rPh sb="0" eb="1">
      <t>ア</t>
    </rPh>
    <phoneticPr fontId="20"/>
  </si>
  <si>
    <t>灯油</t>
    <rPh sb="0" eb="2">
      <t>トウユ</t>
    </rPh>
    <phoneticPr fontId="20"/>
  </si>
  <si>
    <t>kWh</t>
    <phoneticPr fontId="20"/>
  </si>
  <si>
    <t>無</t>
    <rPh sb="0" eb="1">
      <t>ナ</t>
    </rPh>
    <phoneticPr fontId="20"/>
  </si>
  <si>
    <t>軽油</t>
    <rPh sb="0" eb="2">
      <t>ケイユ</t>
    </rPh>
    <phoneticPr fontId="20"/>
  </si>
  <si>
    <t>MJ</t>
    <phoneticPr fontId="20"/>
  </si>
  <si>
    <t>A重油</t>
    <rPh sb="1" eb="3">
      <t>ジュウユ</t>
    </rPh>
    <phoneticPr fontId="20"/>
  </si>
  <si>
    <t>kl</t>
    <phoneticPr fontId="20"/>
  </si>
  <si>
    <t>圧力補正有り</t>
    <rPh sb="0" eb="2">
      <t>アツリョク</t>
    </rPh>
    <rPh sb="2" eb="4">
      <t>ホセイ</t>
    </rPh>
    <rPh sb="4" eb="5">
      <t>ア</t>
    </rPh>
    <phoneticPr fontId="20"/>
  </si>
  <si>
    <t>t</t>
    <phoneticPr fontId="20"/>
  </si>
  <si>
    <t>圧力補正無し</t>
    <rPh sb="0" eb="2">
      <t>アツリョク</t>
    </rPh>
    <rPh sb="2" eb="4">
      <t>ホセイ</t>
    </rPh>
    <rPh sb="4" eb="5">
      <t>ナ</t>
    </rPh>
    <phoneticPr fontId="20"/>
  </si>
  <si>
    <t>石油アスファルト</t>
    <rPh sb="0" eb="2">
      <t>セキユ</t>
    </rPh>
    <phoneticPr fontId="20"/>
  </si>
  <si>
    <r>
      <t>千Nm</t>
    </r>
    <r>
      <rPr>
        <vertAlign val="superscript"/>
        <sz val="10"/>
        <rFont val="ＭＳ 明朝"/>
        <family val="1"/>
        <charset val="128"/>
      </rPr>
      <t>3</t>
    </r>
    <rPh sb="0" eb="1">
      <t>セン</t>
    </rPh>
    <phoneticPr fontId="20"/>
  </si>
  <si>
    <t>石油コークス</t>
    <rPh sb="0" eb="2">
      <t>セキユ</t>
    </rPh>
    <phoneticPr fontId="20"/>
  </si>
  <si>
    <r>
      <t>千m</t>
    </r>
    <r>
      <rPr>
        <vertAlign val="superscript"/>
        <sz val="10"/>
        <rFont val="ＭＳ 明朝"/>
        <family val="1"/>
        <charset val="128"/>
      </rPr>
      <t>3</t>
    </r>
    <rPh sb="0" eb="1">
      <t>セン</t>
    </rPh>
    <phoneticPr fontId="20"/>
  </si>
  <si>
    <t>転記</t>
    <rPh sb="0" eb="2">
      <t>テンキ</t>
    </rPh>
    <phoneticPr fontId="20"/>
  </si>
  <si>
    <t>液化石油ガス_LPG</t>
    <phoneticPr fontId="20"/>
  </si>
  <si>
    <t>石油系炭化水素ガス</t>
    <rPh sb="0" eb="3">
      <t>セキユケイ</t>
    </rPh>
    <rPh sb="3" eb="5">
      <t>タンカ</t>
    </rPh>
    <rPh sb="5" eb="7">
      <t>スイソ</t>
    </rPh>
    <phoneticPr fontId="20"/>
  </si>
  <si>
    <t>液化天然ガス_LNG</t>
    <phoneticPr fontId="20"/>
  </si>
  <si>
    <t>その他可燃性天然ガス</t>
    <rPh sb="2" eb="3">
      <t>タ</t>
    </rPh>
    <rPh sb="3" eb="6">
      <t>カネンセイ</t>
    </rPh>
    <rPh sb="6" eb="8">
      <t>テンネン</t>
    </rPh>
    <phoneticPr fontId="20"/>
  </si>
  <si>
    <t>原料炭</t>
    <rPh sb="0" eb="2">
      <t>ゲンリョウ</t>
    </rPh>
    <rPh sb="2" eb="3">
      <t>スミ</t>
    </rPh>
    <phoneticPr fontId="20"/>
  </si>
  <si>
    <t>一般炭</t>
    <rPh sb="0" eb="2">
      <t>イッパン</t>
    </rPh>
    <rPh sb="2" eb="3">
      <t>スミ</t>
    </rPh>
    <phoneticPr fontId="20"/>
  </si>
  <si>
    <t>無煙炭</t>
    <rPh sb="0" eb="2">
      <t>ムエン</t>
    </rPh>
    <rPh sb="2" eb="3">
      <t>スミ</t>
    </rPh>
    <phoneticPr fontId="20"/>
  </si>
  <si>
    <t>kg</t>
    <phoneticPr fontId="20"/>
  </si>
  <si>
    <t>石炭コークス</t>
    <rPh sb="0" eb="2">
      <t>セキタン</t>
    </rPh>
    <phoneticPr fontId="20"/>
  </si>
  <si>
    <t>t</t>
    <phoneticPr fontId="20"/>
  </si>
  <si>
    <t>合計</t>
    <rPh sb="0" eb="2">
      <t>ゴウケイ</t>
    </rPh>
    <phoneticPr fontId="20"/>
  </si>
  <si>
    <t>－</t>
    <phoneticPr fontId="20"/>
  </si>
  <si>
    <t>コークス炉ガス</t>
    <rPh sb="4" eb="5">
      <t>ロ</t>
    </rPh>
    <phoneticPr fontId="20"/>
  </si>
  <si>
    <t>高炉ガス</t>
    <rPh sb="0" eb="2">
      <t>コウロ</t>
    </rPh>
    <phoneticPr fontId="20"/>
  </si>
  <si>
    <t>転炉ガス</t>
    <rPh sb="0" eb="2">
      <t>テンロ</t>
    </rPh>
    <phoneticPr fontId="20"/>
  </si>
  <si>
    <t>単　位</t>
    <rPh sb="0" eb="1">
      <t>タン</t>
    </rPh>
    <rPh sb="2" eb="3">
      <t>クライ</t>
    </rPh>
    <phoneticPr fontId="20"/>
  </si>
  <si>
    <t>単位発熱量（ＧＪ/固有単位）</t>
    <rPh sb="0" eb="2">
      <t>タンイ</t>
    </rPh>
    <rPh sb="2" eb="4">
      <t>ハツネツ</t>
    </rPh>
    <rPh sb="4" eb="5">
      <t>リョウ</t>
    </rPh>
    <rPh sb="9" eb="11">
      <t>コユウ</t>
    </rPh>
    <rPh sb="11" eb="13">
      <t>タンイ</t>
    </rPh>
    <phoneticPr fontId="20"/>
  </si>
  <si>
    <t>都市ガス13A</t>
    <phoneticPr fontId="20"/>
  </si>
  <si>
    <t>その他燃料１</t>
    <rPh sb="2" eb="3">
      <t>タ</t>
    </rPh>
    <rPh sb="3" eb="5">
      <t>ネンリョウ</t>
    </rPh>
    <phoneticPr fontId="20"/>
  </si>
  <si>
    <t>その他燃料２</t>
    <rPh sb="2" eb="3">
      <t>タ</t>
    </rPh>
    <rPh sb="3" eb="5">
      <t>ネンリョウ</t>
    </rPh>
    <phoneticPr fontId="20"/>
  </si>
  <si>
    <t>その他の燃料1</t>
    <rPh sb="2" eb="3">
      <t>タ</t>
    </rPh>
    <rPh sb="4" eb="6">
      <t>ネンリョウ</t>
    </rPh>
    <phoneticPr fontId="20"/>
  </si>
  <si>
    <t>その他の燃料2</t>
    <rPh sb="2" eb="3">
      <t>タ</t>
    </rPh>
    <rPh sb="4" eb="6">
      <t>ネンリョウ</t>
    </rPh>
    <phoneticPr fontId="20"/>
  </si>
  <si>
    <t>産業用蒸気</t>
    <phoneticPr fontId="20"/>
  </si>
  <si>
    <t>産業用以外の蒸気</t>
    <phoneticPr fontId="20"/>
  </si>
  <si>
    <t>温水</t>
    <phoneticPr fontId="20"/>
  </si>
  <si>
    <t>冷水</t>
    <phoneticPr fontId="20"/>
  </si>
  <si>
    <t>自ら生成した熱の供給</t>
    <rPh sb="0" eb="1">
      <t>ミズカ</t>
    </rPh>
    <rPh sb="2" eb="4">
      <t>セイセイ</t>
    </rPh>
    <rPh sb="6" eb="7">
      <t>ネツ</t>
    </rPh>
    <rPh sb="8" eb="10">
      <t>キョウキュウ</t>
    </rPh>
    <phoneticPr fontId="20"/>
  </si>
  <si>
    <t>－</t>
    <phoneticPr fontId="20"/>
  </si>
  <si>
    <t>自ら生成した電力の供給</t>
    <rPh sb="0" eb="1">
      <t>ミズカ</t>
    </rPh>
    <rPh sb="2" eb="4">
      <t>セイセイ</t>
    </rPh>
    <rPh sb="6" eb="8">
      <t>デンリョク</t>
    </rPh>
    <rPh sb="9" eb="11">
      <t>キョウキュウ</t>
    </rPh>
    <phoneticPr fontId="20"/>
  </si>
  <si>
    <t>都市ガス13A</t>
    <phoneticPr fontId="20"/>
  </si>
  <si>
    <t>都市ガス6A</t>
    <phoneticPr fontId="20"/>
  </si>
  <si>
    <t>ガソリン</t>
    <phoneticPr fontId="20"/>
  </si>
  <si>
    <t>B・C重油</t>
    <phoneticPr fontId="20"/>
  </si>
  <si>
    <t>液化石油ガス_LPG</t>
    <phoneticPr fontId="20"/>
  </si>
  <si>
    <t>コールタール</t>
    <phoneticPr fontId="20"/>
  </si>
  <si>
    <t>都市ガス13A</t>
    <rPh sb="0" eb="2">
      <t>トシ</t>
    </rPh>
    <phoneticPr fontId="20"/>
  </si>
  <si>
    <t>都市ガス6A</t>
    <rPh sb="0" eb="2">
      <t>トシ</t>
    </rPh>
    <phoneticPr fontId="20"/>
  </si>
  <si>
    <t>産業用以外の蒸気</t>
    <phoneticPr fontId="20"/>
  </si>
  <si>
    <t>温水</t>
    <phoneticPr fontId="20"/>
  </si>
  <si>
    <t>冷水</t>
    <phoneticPr fontId="20"/>
  </si>
  <si>
    <t>kg</t>
    <phoneticPr fontId="20"/>
  </si>
  <si>
    <r>
      <t>Nm</t>
    </r>
    <r>
      <rPr>
        <vertAlign val="superscript"/>
        <sz val="10"/>
        <rFont val="ＭＳ 明朝"/>
        <family val="1"/>
        <charset val="128"/>
      </rPr>
      <t>3</t>
    </r>
    <phoneticPr fontId="20"/>
  </si>
  <si>
    <r>
      <t>m</t>
    </r>
    <r>
      <rPr>
        <vertAlign val="superscript"/>
        <sz val="10"/>
        <rFont val="ＭＳ 明朝"/>
        <family val="1"/>
        <charset val="128"/>
      </rPr>
      <t>3</t>
    </r>
    <phoneticPr fontId="20"/>
  </si>
  <si>
    <t>kWh</t>
    <phoneticPr fontId="20"/>
  </si>
  <si>
    <t>kl</t>
    <phoneticPr fontId="20"/>
  </si>
  <si>
    <r>
      <t>m</t>
    </r>
    <r>
      <rPr>
        <vertAlign val="superscript"/>
        <sz val="10"/>
        <rFont val="ＭＳ 明朝"/>
        <family val="1"/>
        <charset val="128"/>
      </rPr>
      <t>3</t>
    </r>
    <phoneticPr fontId="20"/>
  </si>
  <si>
    <t>電気の使用</t>
    <rPh sb="0" eb="2">
      <t>デンキ</t>
    </rPh>
    <rPh sb="3" eb="5">
      <t>シヨウ</t>
    </rPh>
    <phoneticPr fontId="20"/>
  </si>
  <si>
    <t>燃料の使用</t>
    <rPh sb="0" eb="2">
      <t>ネンリョウ</t>
    </rPh>
    <rPh sb="3" eb="5">
      <t>シヨウ</t>
    </rPh>
    <phoneticPr fontId="20"/>
  </si>
  <si>
    <t>熱の使用</t>
    <rPh sb="0" eb="1">
      <t>ネツ</t>
    </rPh>
    <rPh sb="2" eb="4">
      <t>シヨウ</t>
    </rPh>
    <phoneticPr fontId="20"/>
  </si>
  <si>
    <t>工事のためのエネルギー使用</t>
    <rPh sb="0" eb="2">
      <t>コウジ</t>
    </rPh>
    <rPh sb="11" eb="13">
      <t>シヨウ</t>
    </rPh>
    <phoneticPr fontId="20"/>
  </si>
  <si>
    <t>住宅用途への供給</t>
    <rPh sb="0" eb="4">
      <t>ジュウタクヨウト</t>
    </rPh>
    <rPh sb="6" eb="8">
      <t>キョウキュウ</t>
    </rPh>
    <phoneticPr fontId="20"/>
  </si>
  <si>
    <t>産業用蒸気</t>
    <phoneticPr fontId="20"/>
  </si>
  <si>
    <t>産業用以外の蒸気</t>
    <phoneticPr fontId="20"/>
  </si>
  <si>
    <t>ガソリン</t>
    <phoneticPr fontId="20"/>
  </si>
  <si>
    <t>ガソリン</t>
    <phoneticPr fontId="20"/>
  </si>
  <si>
    <t>温水</t>
    <phoneticPr fontId="20"/>
  </si>
  <si>
    <t>冷水</t>
    <phoneticPr fontId="20"/>
  </si>
  <si>
    <t>都市ガス13A</t>
    <phoneticPr fontId="20"/>
  </si>
  <si>
    <t>都市ガス6A</t>
    <phoneticPr fontId="20"/>
  </si>
  <si>
    <t xml:space="preserve"> (6)　燃料等使用量及び特定温室効果ガス排出量</t>
    <phoneticPr fontId="20"/>
  </si>
  <si>
    <t>燃料・熱の種類</t>
    <phoneticPr fontId="20"/>
  </si>
  <si>
    <t>使 用 量 等</t>
    <rPh sb="0" eb="1">
      <t>ツカ</t>
    </rPh>
    <rPh sb="2" eb="3">
      <t>ヨウ</t>
    </rPh>
    <rPh sb="4" eb="5">
      <t>リョウ</t>
    </rPh>
    <rPh sb="6" eb="7">
      <t>トウ</t>
    </rPh>
    <phoneticPr fontId="20"/>
  </si>
  <si>
    <t>熱量
（GJ）</t>
    <rPh sb="0" eb="2">
      <t>ネツリョウ</t>
    </rPh>
    <phoneticPr fontId="20"/>
  </si>
  <si>
    <t>特定温室効果ガス排出量</t>
    <rPh sb="0" eb="2">
      <t>トクテイ</t>
    </rPh>
    <rPh sb="2" eb="4">
      <t>オンシツ</t>
    </rPh>
    <rPh sb="4" eb="6">
      <t>コウカ</t>
    </rPh>
    <rPh sb="8" eb="10">
      <t>ハイシュツ</t>
    </rPh>
    <rPh sb="10" eb="11">
      <t>リョウ</t>
    </rPh>
    <phoneticPr fontId="20"/>
  </si>
  <si>
    <r>
      <t xml:space="preserve">排出係数
</t>
    </r>
    <r>
      <rPr>
        <sz val="8"/>
        <rFont val="ＭＳ 明朝"/>
        <family val="1"/>
        <charset val="128"/>
      </rPr>
      <t>（t/GJ, 千kWh)</t>
    </r>
    <rPh sb="0" eb="2">
      <t>ハイシュツ</t>
    </rPh>
    <rPh sb="2" eb="4">
      <t>ケイスウ</t>
    </rPh>
    <rPh sb="12" eb="13">
      <t>セン</t>
    </rPh>
    <phoneticPr fontId="20"/>
  </si>
  <si>
    <r>
      <t xml:space="preserve">排出量
</t>
    </r>
    <r>
      <rPr>
        <sz val="8"/>
        <rFont val="ＭＳ 明朝"/>
        <family val="1"/>
        <charset val="128"/>
      </rPr>
      <t>（ｔ）</t>
    </r>
    <rPh sb="0" eb="2">
      <t>ハイシュツ</t>
    </rPh>
    <rPh sb="2" eb="3">
      <t>リョウ</t>
    </rPh>
    <phoneticPr fontId="20"/>
  </si>
  <si>
    <t>燃料及び熱</t>
    <rPh sb="0" eb="2">
      <t>ネンリョウ</t>
    </rPh>
    <rPh sb="2" eb="3">
      <t>オヨ</t>
    </rPh>
    <rPh sb="4" eb="5">
      <t>ネツ</t>
    </rPh>
    <phoneticPr fontId="20"/>
  </si>
  <si>
    <t>原油のうちコンデンセート（NGL）</t>
    <rPh sb="0" eb="2">
      <t>ゲンユ</t>
    </rPh>
    <phoneticPr fontId="20"/>
  </si>
  <si>
    <t>揮発油（ガソリン）</t>
    <rPh sb="0" eb="3">
      <t>キハツユ</t>
    </rPh>
    <phoneticPr fontId="20"/>
  </si>
  <si>
    <t>Ａ重油</t>
    <rPh sb="1" eb="3">
      <t>ジュウユ</t>
    </rPh>
    <phoneticPr fontId="20"/>
  </si>
  <si>
    <t>ｔ</t>
    <phoneticPr fontId="20"/>
  </si>
  <si>
    <t>石油ガス</t>
    <rPh sb="0" eb="2">
      <t>セキユ</t>
    </rPh>
    <phoneticPr fontId="20"/>
  </si>
  <si>
    <t>液化石油ガス（LPG)</t>
    <rPh sb="0" eb="2">
      <t>エキカ</t>
    </rPh>
    <rPh sb="2" eb="4">
      <t>セキユ</t>
    </rPh>
    <phoneticPr fontId="20"/>
  </si>
  <si>
    <r>
      <t>千N</t>
    </r>
    <r>
      <rPr>
        <sz val="12"/>
        <rFont val="ＭＳ 明朝"/>
        <family val="1"/>
        <charset val="128"/>
      </rPr>
      <t>m</t>
    </r>
    <r>
      <rPr>
        <vertAlign val="superscript"/>
        <sz val="12"/>
        <rFont val="ＭＳ 明朝"/>
        <family val="1"/>
        <charset val="128"/>
      </rPr>
      <t>3</t>
    </r>
    <rPh sb="0" eb="1">
      <t>セン</t>
    </rPh>
    <phoneticPr fontId="20"/>
  </si>
  <si>
    <t>可燃性天然ガス</t>
    <rPh sb="0" eb="3">
      <t>カネンセイ</t>
    </rPh>
    <rPh sb="3" eb="5">
      <t>テンネン</t>
    </rPh>
    <phoneticPr fontId="20"/>
  </si>
  <si>
    <t>液化天然ガス（LNG)</t>
    <rPh sb="0" eb="2">
      <t>エキカ</t>
    </rPh>
    <rPh sb="2" eb="4">
      <t>テンネン</t>
    </rPh>
    <phoneticPr fontId="20"/>
  </si>
  <si>
    <t>石炭</t>
    <rPh sb="0" eb="2">
      <t>セキタン</t>
    </rPh>
    <phoneticPr fontId="20"/>
  </si>
  <si>
    <t>その他の燃料</t>
    <rPh sb="2" eb="3">
      <t>タ</t>
    </rPh>
    <rPh sb="4" eb="6">
      <t>ネンリョウ</t>
    </rPh>
    <phoneticPr fontId="20"/>
  </si>
  <si>
    <t>都市ガス（13A）</t>
    <rPh sb="0" eb="2">
      <t>トシ</t>
    </rPh>
    <phoneticPr fontId="20"/>
  </si>
  <si>
    <t>都市ガス（6A）</t>
    <rPh sb="0" eb="2">
      <t>トシ</t>
    </rPh>
    <phoneticPr fontId="20"/>
  </si>
  <si>
    <t>GJ</t>
    <phoneticPr fontId="20"/>
  </si>
  <si>
    <t>小　　計</t>
    <rPh sb="0" eb="1">
      <t>ショウ</t>
    </rPh>
    <rPh sb="3" eb="4">
      <t>ケイ</t>
    </rPh>
    <phoneticPr fontId="20"/>
  </si>
  <si>
    <t>電気</t>
    <rPh sb="0" eb="2">
      <t>デンキ</t>
    </rPh>
    <phoneticPr fontId="20"/>
  </si>
  <si>
    <t>昼間（8時～22時）</t>
    <phoneticPr fontId="20"/>
  </si>
  <si>
    <r>
      <t>千</t>
    </r>
    <r>
      <rPr>
        <sz val="12"/>
        <rFont val="ＭＳ 明朝"/>
        <family val="1"/>
        <charset val="128"/>
      </rPr>
      <t>kWh</t>
    </r>
    <rPh sb="0" eb="1">
      <t>セン</t>
    </rPh>
    <phoneticPr fontId="20"/>
  </si>
  <si>
    <t>その他の買電（昼夜間不明の場合を含む。）</t>
    <rPh sb="2" eb="3">
      <t>タ</t>
    </rPh>
    <rPh sb="7" eb="9">
      <t>チュウヤ</t>
    </rPh>
    <rPh sb="9" eb="10">
      <t>アイダ</t>
    </rPh>
    <rPh sb="10" eb="12">
      <t>フメイ</t>
    </rPh>
    <rPh sb="13" eb="15">
      <t>バアイ</t>
    </rPh>
    <rPh sb="16" eb="17">
      <t>フク</t>
    </rPh>
    <phoneticPr fontId="20"/>
  </si>
  <si>
    <t>再生可能エネルギーの環境価値を移転した電気</t>
    <rPh sb="10" eb="14">
      <t>カンキョウカチ</t>
    </rPh>
    <rPh sb="15" eb="17">
      <t>イテン</t>
    </rPh>
    <rPh sb="19" eb="21">
      <t>デンキ</t>
    </rPh>
    <phoneticPr fontId="20"/>
  </si>
  <si>
    <t>再生可能エネルギーを自家消費した電気※</t>
    <rPh sb="0" eb="2">
      <t>サイセイ</t>
    </rPh>
    <rPh sb="2" eb="4">
      <t>カノウ</t>
    </rPh>
    <rPh sb="10" eb="12">
      <t>ジカ</t>
    </rPh>
    <rPh sb="12" eb="14">
      <t>ショウヒ</t>
    </rPh>
    <rPh sb="16" eb="18">
      <t>デンキ</t>
    </rPh>
    <phoneticPr fontId="20"/>
  </si>
  <si>
    <t>千kWh</t>
    <rPh sb="0" eb="1">
      <t>セン</t>
    </rPh>
    <phoneticPr fontId="20"/>
  </si>
  <si>
    <t>外部供給</t>
    <rPh sb="0" eb="2">
      <t>ガイブ</t>
    </rPh>
    <rPh sb="2" eb="4">
      <t>キョウキュウ</t>
    </rPh>
    <phoneticPr fontId="20"/>
  </si>
  <si>
    <t>合　　計</t>
    <phoneticPr fontId="20"/>
  </si>
  <si>
    <t>GJ</t>
    <phoneticPr fontId="20"/>
  </si>
  <si>
    <t>原油換算</t>
    <phoneticPr fontId="20"/>
  </si>
  <si>
    <t>※環境価値換算量（電気等環境価値保有量）として評価される場合は、記入しないこと。</t>
    <rPh sb="1" eb="3">
      <t>カンキョウ</t>
    </rPh>
    <rPh sb="3" eb="5">
      <t>カチ</t>
    </rPh>
    <rPh sb="5" eb="7">
      <t>カンサン</t>
    </rPh>
    <rPh sb="7" eb="8">
      <t>リョウ</t>
    </rPh>
    <rPh sb="9" eb="12">
      <t>デンキトウ</t>
    </rPh>
    <rPh sb="12" eb="14">
      <t>カンキョウ</t>
    </rPh>
    <rPh sb="14" eb="16">
      <t>カチ</t>
    </rPh>
    <rPh sb="16" eb="18">
      <t>ホユウ</t>
    </rPh>
    <rPh sb="18" eb="19">
      <t>リョウ</t>
    </rPh>
    <rPh sb="23" eb="25">
      <t>ヒョウカ</t>
    </rPh>
    <rPh sb="28" eb="30">
      <t>バアイ</t>
    </rPh>
    <rPh sb="32" eb="34">
      <t>キニュウ</t>
    </rPh>
    <phoneticPr fontId="20"/>
  </si>
  <si>
    <r>
      <t>（</t>
    </r>
    <r>
      <rPr>
        <sz val="10"/>
        <rFont val="ＭＳ 明朝"/>
        <family val="1"/>
        <charset val="128"/>
      </rPr>
      <t>参考</t>
    </r>
    <r>
      <rPr>
        <sz val="10"/>
        <rFont val="ＭＳ Ｐ明朝"/>
        <family val="1"/>
        <charset val="128"/>
      </rPr>
      <t>）</t>
    </r>
    <rPh sb="1" eb="3">
      <t>サンコウ</t>
    </rPh>
    <phoneticPr fontId="20"/>
  </si>
  <si>
    <t>■その他燃料に関する情報</t>
    <phoneticPr fontId="20"/>
  </si>
  <si>
    <t>←都市ガスは、以下参照</t>
    <rPh sb="1" eb="3">
      <t>トシ</t>
    </rPh>
    <rPh sb="7" eb="9">
      <t>イカ</t>
    </rPh>
    <rPh sb="9" eb="11">
      <t>サンショウ</t>
    </rPh>
    <phoneticPr fontId="20"/>
  </si>
  <si>
    <t>具体的燃料の種類</t>
    <phoneticPr fontId="20"/>
  </si>
  <si>
    <t>燃料の種類</t>
    <rPh sb="0" eb="2">
      <t>ネンリョウ</t>
    </rPh>
    <rPh sb="3" eb="5">
      <t>シュルイ</t>
    </rPh>
    <phoneticPr fontId="20"/>
  </si>
  <si>
    <t>単位発熱量</t>
    <rPh sb="0" eb="2">
      <t>タンイ</t>
    </rPh>
    <rPh sb="2" eb="4">
      <t>ハツネツ</t>
    </rPh>
    <rPh sb="4" eb="5">
      <t>リョウ</t>
    </rPh>
    <phoneticPr fontId="20"/>
  </si>
  <si>
    <t>千kWh</t>
    <phoneticPr fontId="20"/>
  </si>
  <si>
    <t>排出係数(t-C/固有単位）</t>
    <rPh sb="0" eb="2">
      <t>ハイシュツ</t>
    </rPh>
    <rPh sb="2" eb="4">
      <t>ケイスウ</t>
    </rPh>
    <rPh sb="9" eb="11">
      <t>コユウ</t>
    </rPh>
    <rPh sb="11" eb="13">
      <t>タンイ</t>
    </rPh>
    <phoneticPr fontId="20"/>
  </si>
  <si>
    <t>t-CO2/固有単位→</t>
    <rPh sb="6" eb="8">
      <t>コユウ</t>
    </rPh>
    <rPh sb="8" eb="10">
      <t>タンイ</t>
    </rPh>
    <phoneticPr fontId="20"/>
  </si>
  <si>
    <t>自ら生成した熱</t>
    <rPh sb="0" eb="1">
      <t>ミズカ</t>
    </rPh>
    <rPh sb="2" eb="4">
      <t>セイセイ</t>
    </rPh>
    <rPh sb="6" eb="7">
      <t>ネツ</t>
    </rPh>
    <phoneticPr fontId="20"/>
  </si>
  <si>
    <t>自ら生成した電力</t>
    <rPh sb="0" eb="1">
      <t>ミズカ</t>
    </rPh>
    <rPh sb="2" eb="4">
      <t>セイセイ</t>
    </rPh>
    <rPh sb="6" eb="8">
      <t>デンリョク</t>
    </rPh>
    <phoneticPr fontId="20"/>
  </si>
  <si>
    <t>熱や電気の生成に使用した燃料等</t>
    <rPh sb="0" eb="1">
      <t>ネツ</t>
    </rPh>
    <rPh sb="2" eb="4">
      <t>デンキ</t>
    </rPh>
    <rPh sb="5" eb="7">
      <t>セイセイ</t>
    </rPh>
    <rPh sb="8" eb="10">
      <t>シヨウ</t>
    </rPh>
    <rPh sb="12" eb="15">
      <t>ネンリョウトウ</t>
    </rPh>
    <phoneticPr fontId="20"/>
  </si>
  <si>
    <t>自動</t>
    <rPh sb="0" eb="2">
      <t>ジドウ</t>
    </rPh>
    <phoneticPr fontId="20"/>
  </si>
  <si>
    <t>－</t>
    <phoneticPr fontId="20"/>
  </si>
  <si>
    <t>以前(6A)</t>
    <rPh sb="0" eb="2">
      <t>イゼン</t>
    </rPh>
    <phoneticPr fontId="20"/>
  </si>
  <si>
    <t>以降(6A)</t>
    <rPh sb="0" eb="2">
      <t>イコウ</t>
    </rPh>
    <phoneticPr fontId="20"/>
  </si>
  <si>
    <t>昼夜不明またはその他からの買電</t>
    <rPh sb="0" eb="2">
      <t>チュウヤ</t>
    </rPh>
    <rPh sb="2" eb="4">
      <t>フメイ</t>
    </rPh>
    <phoneticPr fontId="20"/>
  </si>
  <si>
    <t>昼夜不明またはその他からの買電</t>
  </si>
  <si>
    <t>昼夜不明またはその他からの買電</t>
    <phoneticPr fontId="20"/>
  </si>
  <si>
    <t>他事業所への燃料等の直接供給</t>
    <rPh sb="0" eb="1">
      <t>ホカ</t>
    </rPh>
    <rPh sb="1" eb="4">
      <t>ジギョウショ</t>
    </rPh>
    <rPh sb="6" eb="8">
      <t>ネンリョウ</t>
    </rPh>
    <rPh sb="8" eb="9">
      <t>トウ</t>
    </rPh>
    <rPh sb="10" eb="12">
      <t>チョクセツ</t>
    </rPh>
    <rPh sb="12" eb="14">
      <t>キョウキュウ</t>
    </rPh>
    <phoneticPr fontId="20"/>
  </si>
  <si>
    <t>他事業所への燃料等の直接供給</t>
    <phoneticPr fontId="20"/>
  </si>
  <si>
    <t>kg</t>
    <phoneticPr fontId="20"/>
  </si>
  <si>
    <r>
      <t>千Nm</t>
    </r>
    <r>
      <rPr>
        <vertAlign val="superscript"/>
        <sz val="10"/>
        <rFont val="ＭＳ 明朝"/>
        <family val="1"/>
        <charset val="128"/>
      </rPr>
      <t>3</t>
    </r>
    <phoneticPr fontId="20"/>
  </si>
  <si>
    <r>
      <t>Nm</t>
    </r>
    <r>
      <rPr>
        <vertAlign val="superscript"/>
        <sz val="10"/>
        <rFont val="ＭＳ 明朝"/>
        <family val="1"/>
        <charset val="128"/>
      </rPr>
      <t>3</t>
    </r>
    <phoneticPr fontId="20"/>
  </si>
  <si>
    <t>t</t>
    <phoneticPr fontId="20"/>
  </si>
  <si>
    <t>t</t>
    <phoneticPr fontId="20"/>
  </si>
  <si>
    <t>L</t>
    <phoneticPr fontId="20"/>
  </si>
  <si>
    <t>MJ</t>
    <phoneticPr fontId="20"/>
  </si>
  <si>
    <t>GJ</t>
    <phoneticPr fontId="20"/>
  </si>
  <si>
    <t>kl</t>
    <phoneticPr fontId="20"/>
  </si>
  <si>
    <t>L</t>
    <phoneticPr fontId="20"/>
  </si>
  <si>
    <t>東京ガス</t>
    <rPh sb="0" eb="2">
      <t>トウキョウ</t>
    </rPh>
    <phoneticPr fontId="20"/>
  </si>
  <si>
    <t>青梅ガス</t>
    <rPh sb="0" eb="2">
      <t>オウメ</t>
    </rPh>
    <phoneticPr fontId="20"/>
  </si>
  <si>
    <t>武陽ガス</t>
    <phoneticPr fontId="20"/>
  </si>
  <si>
    <t>武陽ガス(46M)</t>
    <phoneticPr fontId="20"/>
  </si>
  <si>
    <t>武陽ガス(62M)</t>
    <phoneticPr fontId="20"/>
  </si>
  <si>
    <t>昭島ガス</t>
    <phoneticPr fontId="20"/>
  </si>
  <si>
    <t>ガスパターン
（非表示）</t>
    <rPh sb="8" eb="11">
      <t>ヒヒョウジ</t>
    </rPh>
    <phoneticPr fontId="20"/>
  </si>
  <si>
    <t>都市ガス熱量
（非表示）</t>
    <rPh sb="0" eb="2">
      <t>トシ</t>
    </rPh>
    <rPh sb="4" eb="6">
      <t>ネツリョウ</t>
    </rPh>
    <rPh sb="8" eb="11">
      <t>ヒヒョウジ</t>
    </rPh>
    <phoneticPr fontId="20"/>
  </si>
  <si>
    <t>第６号様式　その１</t>
    <phoneticPr fontId="20"/>
  </si>
  <si>
    <t>第６号様式　その２</t>
    <phoneticPr fontId="20"/>
  </si>
  <si>
    <t>第６号様式　その３</t>
    <phoneticPr fontId="20"/>
  </si>
  <si>
    <t>第６号様式　その４</t>
    <phoneticPr fontId="20"/>
  </si>
  <si>
    <t>第６号様式　その５</t>
    <phoneticPr fontId="20"/>
  </si>
  <si>
    <t>第６号様式　その６</t>
    <phoneticPr fontId="20"/>
  </si>
  <si>
    <t>液化天然ガス_LNG</t>
  </si>
  <si>
    <t>都市ガス13A</t>
  </si>
  <si>
    <t>産業用蒸気</t>
  </si>
  <si>
    <t>産業用以外の蒸気</t>
  </si>
  <si>
    <t>温水</t>
  </si>
  <si>
    <t>冷水</t>
  </si>
  <si>
    <t>年間</t>
    <rPh sb="0" eb="2">
      <t>ネンカン</t>
    </rPh>
    <phoneticPr fontId="20"/>
  </si>
  <si>
    <t>エネルギー種別</t>
    <rPh sb="5" eb="7">
      <t>シュベツ</t>
    </rPh>
    <phoneticPr fontId="20"/>
  </si>
  <si>
    <t>熱合計(GJ)</t>
    <rPh sb="0" eb="1">
      <t>ネツ</t>
    </rPh>
    <rPh sb="1" eb="3">
      <t>ゴウケイ</t>
    </rPh>
    <phoneticPr fontId="20"/>
  </si>
  <si>
    <t>電気合計(千kWh)</t>
    <rPh sb="0" eb="2">
      <t>デンキ</t>
    </rPh>
    <rPh sb="2" eb="4">
      <t>ゴウケイ</t>
    </rPh>
    <rPh sb="5" eb="6">
      <t>セン</t>
    </rPh>
    <phoneticPr fontId="20"/>
  </si>
  <si>
    <t>燃料合計(GJ)</t>
    <rPh sb="0" eb="2">
      <t>ネンリョウ</t>
    </rPh>
    <rPh sb="2" eb="4">
      <t>ゴウケイ</t>
    </rPh>
    <phoneticPr fontId="20"/>
  </si>
  <si>
    <t>使用量の計算（燃料）</t>
    <rPh sb="0" eb="3">
      <t>シヨウリョウ</t>
    </rPh>
    <rPh sb="4" eb="6">
      <t>ケイサン</t>
    </rPh>
    <rPh sb="7" eb="9">
      <t>ネンリョウ</t>
    </rPh>
    <phoneticPr fontId="20"/>
  </si>
  <si>
    <t>排出係数</t>
    <rPh sb="0" eb="2">
      <t>ハイシュツ</t>
    </rPh>
    <rPh sb="2" eb="4">
      <t>ケイスウ</t>
    </rPh>
    <phoneticPr fontId="20"/>
  </si>
  <si>
    <t>排出量の計算</t>
    <rPh sb="0" eb="2">
      <t>ハイシュツ</t>
    </rPh>
    <rPh sb="2" eb="3">
      <t>リョウ</t>
    </rPh>
    <rPh sb="4" eb="6">
      <t>ケイサン</t>
    </rPh>
    <phoneticPr fontId="20"/>
  </si>
  <si>
    <t>使用量の計算（燃料を除く）</t>
    <phoneticPr fontId="20"/>
  </si>
  <si>
    <r>
      <t>燃料合計(tCO</t>
    </r>
    <r>
      <rPr>
        <b/>
        <vertAlign val="subscript"/>
        <sz val="11"/>
        <rFont val="ＭＳ Ｐゴシック"/>
        <family val="3"/>
        <charset val="128"/>
      </rPr>
      <t>2</t>
    </r>
    <r>
      <rPr>
        <b/>
        <sz val="11"/>
        <rFont val="ＭＳ Ｐゴシック"/>
        <family val="3"/>
        <charset val="128"/>
      </rPr>
      <t>)</t>
    </r>
    <rPh sb="0" eb="2">
      <t>ネンリョウ</t>
    </rPh>
    <rPh sb="2" eb="4">
      <t>ゴウケイ</t>
    </rPh>
    <phoneticPr fontId="20"/>
  </si>
  <si>
    <r>
      <t>熱合計(tCO</t>
    </r>
    <r>
      <rPr>
        <b/>
        <vertAlign val="subscript"/>
        <sz val="11"/>
        <rFont val="ＭＳ Ｐゴシック"/>
        <family val="3"/>
        <charset val="128"/>
      </rPr>
      <t>2</t>
    </r>
    <r>
      <rPr>
        <b/>
        <sz val="11"/>
        <rFont val="ＭＳ Ｐゴシック"/>
        <family val="3"/>
        <charset val="128"/>
      </rPr>
      <t>)</t>
    </r>
    <rPh sb="0" eb="1">
      <t>ネツ</t>
    </rPh>
    <rPh sb="1" eb="3">
      <t>ゴウケイ</t>
    </rPh>
    <phoneticPr fontId="20"/>
  </si>
  <si>
    <r>
      <t>電気合計(tCO</t>
    </r>
    <r>
      <rPr>
        <b/>
        <vertAlign val="subscript"/>
        <sz val="11"/>
        <rFont val="ＭＳ Ｐゴシック"/>
        <family val="3"/>
        <charset val="128"/>
      </rPr>
      <t>2</t>
    </r>
    <r>
      <rPr>
        <b/>
        <sz val="11"/>
        <rFont val="ＭＳ Ｐゴシック"/>
        <family val="3"/>
        <charset val="128"/>
      </rPr>
      <t>)</t>
    </r>
    <rPh sb="0" eb="2">
      <t>デンキ</t>
    </rPh>
    <rPh sb="2" eb="4">
      <t>ゴウケイ</t>
    </rPh>
    <phoneticPr fontId="20"/>
  </si>
  <si>
    <r>
      <t>自ら生成した熱の供給(CO</t>
    </r>
    <r>
      <rPr>
        <b/>
        <vertAlign val="subscript"/>
        <sz val="11"/>
        <rFont val="ＭＳ Ｐゴシック"/>
        <family val="3"/>
        <charset val="128"/>
      </rPr>
      <t>2</t>
    </r>
    <r>
      <rPr>
        <b/>
        <sz val="11"/>
        <rFont val="ＭＳ Ｐゴシック"/>
        <family val="3"/>
        <charset val="128"/>
      </rPr>
      <t>)</t>
    </r>
    <rPh sb="0" eb="1">
      <t>ミズカ</t>
    </rPh>
    <rPh sb="2" eb="4">
      <t>セイセイ</t>
    </rPh>
    <rPh sb="6" eb="7">
      <t>ネツ</t>
    </rPh>
    <rPh sb="8" eb="10">
      <t>キョウキュウ</t>
    </rPh>
    <phoneticPr fontId="20"/>
  </si>
  <si>
    <r>
      <t>自ら生成した電力の供給(tCO</t>
    </r>
    <r>
      <rPr>
        <b/>
        <vertAlign val="subscript"/>
        <sz val="11"/>
        <rFont val="ＭＳ Ｐゴシック"/>
        <family val="3"/>
        <charset val="128"/>
      </rPr>
      <t>2</t>
    </r>
    <r>
      <rPr>
        <b/>
        <sz val="11"/>
        <rFont val="ＭＳ Ｐゴシック"/>
        <family val="3"/>
        <charset val="128"/>
      </rPr>
      <t>)</t>
    </r>
    <rPh sb="0" eb="1">
      <t>ミズカ</t>
    </rPh>
    <rPh sb="2" eb="4">
      <t>セイセイ</t>
    </rPh>
    <rPh sb="6" eb="8">
      <t>デンリョク</t>
    </rPh>
    <rPh sb="9" eb="11">
      <t>キョウキュウ</t>
    </rPh>
    <phoneticPr fontId="20"/>
  </si>
  <si>
    <t>様式ID</t>
    <rPh sb="0" eb="2">
      <t>ヨウシキ</t>
    </rPh>
    <phoneticPr fontId="20"/>
  </si>
  <si>
    <t>様式バージョン</t>
    <rPh sb="0" eb="2">
      <t>ヨウシキ</t>
    </rPh>
    <phoneticPr fontId="20"/>
  </si>
  <si>
    <t>YSK10001</t>
    <phoneticPr fontId="20"/>
  </si>
  <si>
    <t>単 位</t>
    <phoneticPr fontId="20"/>
  </si>
  <si>
    <t>kL</t>
    <phoneticPr fontId="20"/>
  </si>
  <si>
    <t>ナフサ</t>
    <phoneticPr fontId="20"/>
  </si>
  <si>
    <t>kL</t>
    <phoneticPr fontId="20"/>
  </si>
  <si>
    <t>Ｂ・Ｃ重油</t>
    <phoneticPr fontId="20"/>
  </si>
  <si>
    <t>ｔ</t>
    <phoneticPr fontId="20"/>
  </si>
  <si>
    <t>ｔ</t>
    <phoneticPr fontId="20"/>
  </si>
  <si>
    <t>ｔ</t>
    <phoneticPr fontId="20"/>
  </si>
  <si>
    <t>コールタール</t>
    <phoneticPr fontId="20"/>
  </si>
  <si>
    <t>産業用蒸気</t>
    <phoneticPr fontId="20"/>
  </si>
  <si>
    <t>GJ</t>
    <phoneticPr fontId="20"/>
  </si>
  <si>
    <t>産業用以外の蒸気</t>
    <phoneticPr fontId="20"/>
  </si>
  <si>
    <t>温水</t>
    <phoneticPr fontId="20"/>
  </si>
  <si>
    <t>冷水</t>
    <phoneticPr fontId="20"/>
  </si>
  <si>
    <t>夜間（22時～翌日8時）</t>
    <phoneticPr fontId="20"/>
  </si>
  <si>
    <t>千kWh</t>
    <phoneticPr fontId="20"/>
  </si>
  <si>
    <t>千kWh</t>
    <phoneticPr fontId="20"/>
  </si>
  <si>
    <t>千kWh</t>
    <phoneticPr fontId="20"/>
  </si>
  <si>
    <t>自ら再生可能エネルギーから生成した熱又は電気の量</t>
    <phoneticPr fontId="20"/>
  </si>
  <si>
    <t>熱</t>
    <phoneticPr fontId="20"/>
  </si>
  <si>
    <t>GJ</t>
    <phoneticPr fontId="20"/>
  </si>
  <si>
    <t>電　気</t>
    <phoneticPr fontId="20"/>
  </si>
  <si>
    <t>再生可能エネルギーの環境価値を移転した熱</t>
    <rPh sb="19" eb="20">
      <t>ネツ</t>
    </rPh>
    <phoneticPr fontId="20"/>
  </si>
  <si>
    <t>使用量補正値（非表示）</t>
    <rPh sb="0" eb="3">
      <t>シヨウリョウ</t>
    </rPh>
    <rPh sb="3" eb="5">
      <t>ホセイ</t>
    </rPh>
    <rPh sb="5" eb="6">
      <t>アタイ</t>
    </rPh>
    <rPh sb="7" eb="8">
      <t>ヒ</t>
    </rPh>
    <rPh sb="8" eb="10">
      <t>ヒョウジ</t>
    </rPh>
    <phoneticPr fontId="20"/>
  </si>
  <si>
    <t>乗率</t>
    <rPh sb="0" eb="1">
      <t>ジョウ</t>
    </rPh>
    <rPh sb="1" eb="2">
      <t>リツ</t>
    </rPh>
    <phoneticPr fontId="20"/>
  </si>
  <si>
    <t>一般送配電事業者の電線路を介した買電_昼間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ヒルマ</t>
    </rPh>
    <phoneticPr fontId="20"/>
  </si>
  <si>
    <t>一般送配電事業者の電線路を介した買電_夜間</t>
    <rPh sb="0" eb="2">
      <t>イッパン</t>
    </rPh>
    <rPh sb="2" eb="3">
      <t>ソウ</t>
    </rPh>
    <rPh sb="3" eb="5">
      <t>ハイデン</t>
    </rPh>
    <rPh sb="5" eb="7">
      <t>ジギョウ</t>
    </rPh>
    <rPh sb="7" eb="8">
      <t>シャ</t>
    </rPh>
    <rPh sb="9" eb="11">
      <t>デンセン</t>
    </rPh>
    <rPh sb="11" eb="12">
      <t>ロ</t>
    </rPh>
    <rPh sb="13" eb="14">
      <t>カイ</t>
    </rPh>
    <rPh sb="16" eb="18">
      <t>カイデン</t>
    </rPh>
    <rPh sb="19" eb="21">
      <t>ヤカン</t>
    </rPh>
    <phoneticPr fontId="20"/>
  </si>
  <si>
    <t>←一次エネルギー換算係数</t>
  </si>
  <si>
    <t>←一次エネルギー換算係数</t>
    <phoneticPr fontId="20"/>
  </si>
  <si>
    <t>一般送配電事業者の電線路を介した買電_昼間</t>
    <phoneticPr fontId="20"/>
  </si>
  <si>
    <t>一般送配電事業者の電線路を介した買電_夜間</t>
    <phoneticPr fontId="20"/>
  </si>
  <si>
    <t>小原単位建物相当量</t>
    <rPh sb="0" eb="1">
      <t>ショウ</t>
    </rPh>
    <rPh sb="1" eb="4">
      <t>ゲンタンイ</t>
    </rPh>
    <rPh sb="4" eb="6">
      <t>タテモノ</t>
    </rPh>
    <rPh sb="6" eb="8">
      <t>ソウトウ</t>
    </rPh>
    <rPh sb="8" eb="9">
      <t>リョウ</t>
    </rPh>
    <phoneticPr fontId="20"/>
  </si>
  <si>
    <t>（GJ）</t>
  </si>
  <si>
    <t>(千kWh)</t>
  </si>
  <si>
    <t>一般送配電事業者の電線路
を介して供給された電気</t>
    <rPh sb="0" eb="2">
      <t>イッパン</t>
    </rPh>
    <rPh sb="2" eb="3">
      <t>ソウ</t>
    </rPh>
    <rPh sb="3" eb="5">
      <t>ハイデン</t>
    </rPh>
    <rPh sb="5" eb="7">
      <t>ジギョウ</t>
    </rPh>
    <rPh sb="7" eb="8">
      <t>シャ</t>
    </rPh>
    <rPh sb="9" eb="11">
      <t>デンセン</t>
    </rPh>
    <rPh sb="11" eb="12">
      <t>ロ</t>
    </rPh>
    <rPh sb="14" eb="15">
      <t>カイ</t>
    </rPh>
    <rPh sb="17" eb="19">
      <t>キョウキュウ</t>
    </rPh>
    <rPh sb="22" eb="24">
      <t>デンキ</t>
    </rPh>
    <phoneticPr fontId="20"/>
  </si>
  <si>
    <t>他事業所への熱や電気の供給_</t>
    <rPh sb="0" eb="1">
      <t>ホカ</t>
    </rPh>
    <rPh sb="1" eb="4">
      <t>ジギョウショ</t>
    </rPh>
    <rPh sb="6" eb="7">
      <t>ネツ</t>
    </rPh>
    <rPh sb="8" eb="10">
      <t>デンキ</t>
    </rPh>
    <rPh sb="11" eb="13">
      <t>キョウキュウ</t>
    </rPh>
    <phoneticPr fontId="20"/>
  </si>
  <si>
    <t>～2005（13A）</t>
    <phoneticPr fontId="20"/>
  </si>
  <si>
    <t>2006～（13A）</t>
    <phoneticPr fontId="20"/>
  </si>
  <si>
    <t>2016～（13A）</t>
    <phoneticPr fontId="20"/>
  </si>
  <si>
    <t>都市ガス13A</t>
    <phoneticPr fontId="20"/>
  </si>
  <si>
    <t>都市ガス13A</t>
    <phoneticPr fontId="20"/>
  </si>
  <si>
    <t>再生可能エネルギーの電気</t>
    <rPh sb="0" eb="4">
      <t>サイセイカノウ</t>
    </rPh>
    <rPh sb="10" eb="12">
      <t>デンキ</t>
    </rPh>
    <phoneticPr fontId="20"/>
  </si>
  <si>
    <t>再生可能エネルギーを自家消費した電気</t>
    <phoneticPr fontId="20"/>
  </si>
  <si>
    <t>再生可能エネルギーの電気</t>
    <phoneticPr fontId="20"/>
  </si>
  <si>
    <t>再生可能エネルギーを自家消費した電気</t>
    <phoneticPr fontId="20"/>
  </si>
  <si>
    <t>再生可能エネルギーを自家消費した電気</t>
    <rPh sb="0" eb="2">
      <t>サイセイ</t>
    </rPh>
    <rPh sb="2" eb="4">
      <t>カノウ</t>
    </rPh>
    <rPh sb="10" eb="12">
      <t>ジカ</t>
    </rPh>
    <rPh sb="12" eb="14">
      <t>ショウヒ</t>
    </rPh>
    <rPh sb="16" eb="18">
      <t>デンキ</t>
    </rPh>
    <phoneticPr fontId="20"/>
  </si>
  <si>
    <t>再生可能エネルギーを自家消費した電気</t>
    <phoneticPr fontId="20"/>
  </si>
  <si>
    <t>7月</t>
    <phoneticPr fontId="20"/>
  </si>
  <si>
    <t>エラーチェック</t>
    <phoneticPr fontId="20"/>
  </si>
  <si>
    <t>乗率</t>
    <rPh sb="0" eb="1">
      <t>ジョウ</t>
    </rPh>
    <rPh sb="1" eb="2">
      <t>リツ</t>
    </rPh>
    <phoneticPr fontId="20"/>
  </si>
  <si>
    <t>再エネ削減量</t>
    <rPh sb="0" eb="1">
      <t>サイ</t>
    </rPh>
    <rPh sb="3" eb="5">
      <t>サクゲン</t>
    </rPh>
    <rPh sb="5" eb="6">
      <t>リョウ</t>
    </rPh>
    <phoneticPr fontId="20"/>
  </si>
  <si>
    <t>※「再生可能エネルギーの自家消費量」の把握方法が「実測」、かつ、検定等の有無が「無」と選択されております。</t>
    <rPh sb="2" eb="4">
      <t>サイセイ</t>
    </rPh>
    <rPh sb="4" eb="6">
      <t>カノウ</t>
    </rPh>
    <rPh sb="12" eb="14">
      <t>ジカ</t>
    </rPh>
    <rPh sb="14" eb="16">
      <t>ショウヒ</t>
    </rPh>
    <rPh sb="16" eb="17">
      <t>リョウ</t>
    </rPh>
    <rPh sb="19" eb="21">
      <t>ハアク</t>
    </rPh>
    <rPh sb="21" eb="23">
      <t>ホウホウ</t>
    </rPh>
    <rPh sb="25" eb="27">
      <t>ジッソク</t>
    </rPh>
    <rPh sb="32" eb="34">
      <t>ケンテイ</t>
    </rPh>
    <rPh sb="34" eb="35">
      <t>トウ</t>
    </rPh>
    <rPh sb="36" eb="38">
      <t>ウム</t>
    </rPh>
    <rPh sb="40" eb="41">
      <t>ナシ</t>
    </rPh>
    <rPh sb="43" eb="45">
      <t>センタク</t>
    </rPh>
    <phoneticPr fontId="20"/>
  </si>
  <si>
    <t>※検定等の有無が「無」と選択されております。</t>
    <rPh sb="1" eb="3">
      <t>ケンテイ</t>
    </rPh>
    <rPh sb="3" eb="4">
      <t>トウ</t>
    </rPh>
    <rPh sb="5" eb="7">
      <t>ウム</t>
    </rPh>
    <rPh sb="9" eb="10">
      <t>ナシ</t>
    </rPh>
    <rPh sb="12" eb="14">
      <t>センタク</t>
    </rPh>
    <phoneticPr fontId="20"/>
  </si>
  <si>
    <t>　特定計量器以外での実測は認められませんので、修正してください。</t>
    <rPh sb="1" eb="3">
      <t>トクテイ</t>
    </rPh>
    <rPh sb="3" eb="6">
      <t>ケイリョウキ</t>
    </rPh>
    <rPh sb="6" eb="8">
      <t>イガイ</t>
    </rPh>
    <rPh sb="10" eb="12">
      <t>ジッソク</t>
    </rPh>
    <rPh sb="13" eb="14">
      <t>ミト</t>
    </rPh>
    <rPh sb="23" eb="25">
      <t>シュウセイ</t>
    </rPh>
    <phoneticPr fontId="20"/>
  </si>
  <si>
    <t>低炭素電力の受入れ</t>
    <rPh sb="0" eb="3">
      <t>テイタンソ</t>
    </rPh>
    <rPh sb="3" eb="5">
      <t>デンリョク</t>
    </rPh>
    <rPh sb="6" eb="8">
      <t>ウケイレ</t>
    </rPh>
    <phoneticPr fontId="20"/>
  </si>
  <si>
    <t>低炭素熱の受入れ</t>
    <rPh sb="0" eb="1">
      <t>ヒク</t>
    </rPh>
    <rPh sb="1" eb="3">
      <t>タンソ</t>
    </rPh>
    <rPh sb="3" eb="4">
      <t>ネツ</t>
    </rPh>
    <rPh sb="5" eb="7">
      <t>ウケイレ</t>
    </rPh>
    <phoneticPr fontId="20"/>
  </si>
  <si>
    <t>高炭素電力の受入れ</t>
    <rPh sb="0" eb="1">
      <t>コウ</t>
    </rPh>
    <rPh sb="1" eb="3">
      <t>タンソ</t>
    </rPh>
    <rPh sb="3" eb="5">
      <t>デンリョク</t>
    </rPh>
    <rPh sb="6" eb="8">
      <t>ウケイレ</t>
    </rPh>
    <phoneticPr fontId="20"/>
  </si>
  <si>
    <t>高効率コージェネレーションシステムからの電気の受入れ</t>
    <rPh sb="0" eb="3">
      <t>コウコウリツ</t>
    </rPh>
    <rPh sb="20" eb="22">
      <t>デンキ</t>
    </rPh>
    <rPh sb="23" eb="25">
      <t>ウケイレ</t>
    </rPh>
    <phoneticPr fontId="20"/>
  </si>
  <si>
    <t>高効率コージェネレーションシステムからの熱の受入れ</t>
    <rPh sb="0" eb="3">
      <t>コウコウリツ</t>
    </rPh>
    <rPh sb="20" eb="21">
      <t>ネツ</t>
    </rPh>
    <rPh sb="22" eb="24">
      <t>ウケイレ</t>
    </rPh>
    <phoneticPr fontId="20"/>
  </si>
  <si>
    <t>　特定温室効果ガス排出量算定ガイドライン56～58ページを参照し、適切な乗率を記入してください。</t>
    <rPh sb="1" eb="3">
      <t>トクテイ</t>
    </rPh>
    <rPh sb="3" eb="5">
      <t>オンシツ</t>
    </rPh>
    <rPh sb="5" eb="7">
      <t>コウカ</t>
    </rPh>
    <rPh sb="9" eb="11">
      <t>ハイシュツ</t>
    </rPh>
    <rPh sb="11" eb="12">
      <t>リョウ</t>
    </rPh>
    <rPh sb="12" eb="14">
      <t>サンテイ</t>
    </rPh>
    <rPh sb="29" eb="31">
      <t>サンショウ</t>
    </rPh>
    <rPh sb="33" eb="35">
      <t>テキセツ</t>
    </rPh>
    <rPh sb="36" eb="37">
      <t>ジョウ</t>
    </rPh>
    <rPh sb="37" eb="38">
      <t>リツ</t>
    </rPh>
    <rPh sb="39" eb="41">
      <t>キニュウ</t>
    </rPh>
    <phoneticPr fontId="20"/>
  </si>
  <si>
    <t>(日本産業規格Ａ列４番)</t>
    <rPh sb="1" eb="3">
      <t>ニホン</t>
    </rPh>
    <rPh sb="3" eb="5">
      <t>サンギョウ</t>
    </rPh>
    <rPh sb="5" eb="7">
      <t>キカク</t>
    </rPh>
    <rPh sb="8" eb="9">
      <t>レツ</t>
    </rPh>
    <rPh sb="10" eb="11">
      <t>バン</t>
    </rPh>
    <phoneticPr fontId="20"/>
  </si>
  <si>
    <t>(日本産業規格Ａ列４番)</t>
    <rPh sb="3" eb="5">
      <t>サンギョウ</t>
    </rPh>
    <phoneticPr fontId="20"/>
  </si>
  <si>
    <t>令和６年４月版</t>
    <rPh sb="0" eb="2">
      <t>レイワ</t>
    </rPh>
    <rPh sb="3" eb="4">
      <t>ネン</t>
    </rPh>
    <rPh sb="4" eb="5">
      <t>ヘイネン</t>
    </rPh>
    <rPh sb="5" eb="6">
      <t>ガツ</t>
    </rPh>
    <rPh sb="6" eb="7">
      <t>バン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</si>
</sst>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_);[Red]\(0\)"/>
    <numFmt numFmtId="178" formatCode="0_ "/>
    <numFmt numFmtId="179" formatCode="#,##0_);[Red]\(#,##0\)"/>
    <numFmt numFmtId="180" formatCode="0.00000_ "/>
    <numFmt numFmtId="181" formatCode="#,##0.000;[Red]\-#,##0.000"/>
    <numFmt numFmtId="182" formatCode="#,##0.0000;[Red]\-#,##0.0000"/>
    <numFmt numFmtId="183" formatCode="#,##0.000_);[Red]\(#,##0.000\)"/>
    <numFmt numFmtId="184" formatCode="0.0000_);[Red]\(0.0000\)"/>
    <numFmt numFmtId="185" formatCode="yyyy&quot;年&quot;m&quot;月&quot;;@"/>
    <numFmt numFmtId="186" formatCode="##&quot;年度&quot;"/>
    <numFmt numFmtId="187" formatCode="0.0_);[Red]\(0.0\)"/>
    <numFmt numFmtId="188" formatCode="#,##0.0000_ ;[Red]\-#,##0.0000\ "/>
    <numFmt numFmtId="189" formatCode="#,##0;\-#,##0;#"/>
    <numFmt numFmtId="190" formatCode="0.000_);[Red]\(0.000\)"/>
    <numFmt numFmtId="191" formatCode="0.00_);[Red]\(0.00\)"/>
    <numFmt numFmtId="192" formatCode="#,##0.00_ "/>
    <numFmt numFmtId="193" formatCode="0000"/>
  </numFmts>
  <fonts count="4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indexed="36"/>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20"/>
      <name val="ＭＳ 明朝"/>
      <family val="1"/>
      <charset val="128"/>
    </font>
    <font>
      <sz val="10"/>
      <name val="ＭＳ Ｐ明朝"/>
      <family val="1"/>
      <charset val="128"/>
    </font>
    <font>
      <sz val="9"/>
      <name val="ＭＳ 明朝"/>
      <family val="1"/>
      <charset val="128"/>
    </font>
    <font>
      <sz val="11"/>
      <name val="ＭＳ 明朝"/>
      <family val="1"/>
      <charset val="128"/>
    </font>
    <font>
      <sz val="14"/>
      <name val="ＭＳ 明朝"/>
      <family val="1"/>
      <charset val="128"/>
    </font>
    <font>
      <vertAlign val="subscript"/>
      <sz val="10"/>
      <name val="ＭＳ 明朝"/>
      <family val="1"/>
      <charset val="128"/>
    </font>
    <font>
      <vertAlign val="superscript"/>
      <sz val="10"/>
      <name val="ＭＳ 明朝"/>
      <family val="1"/>
      <charset val="128"/>
    </font>
    <font>
      <sz val="8"/>
      <name val="ＭＳ 明朝"/>
      <family val="1"/>
      <charset val="128"/>
    </font>
    <font>
      <vertAlign val="superscript"/>
      <sz val="12"/>
      <name val="ＭＳ 明朝"/>
      <family val="1"/>
      <charset val="128"/>
    </font>
    <font>
      <b/>
      <sz val="10"/>
      <name val="ＭＳ 明朝"/>
      <family val="1"/>
      <charset val="128"/>
    </font>
    <font>
      <b/>
      <sz val="9"/>
      <color indexed="81"/>
      <name val="ＭＳ Ｐゴシック"/>
      <family val="3"/>
      <charset val="128"/>
    </font>
    <font>
      <b/>
      <sz val="12"/>
      <color indexed="60"/>
      <name val="HG丸ｺﾞｼｯｸM-PRO"/>
      <family val="3"/>
      <charset val="128"/>
    </font>
    <font>
      <b/>
      <sz val="9"/>
      <color indexed="10"/>
      <name val="ＭＳ Ｐゴシック"/>
      <family val="3"/>
      <charset val="128"/>
    </font>
    <font>
      <b/>
      <sz val="11"/>
      <name val="ＭＳ Ｐゴシック"/>
      <family val="3"/>
      <charset val="128"/>
    </font>
    <font>
      <b/>
      <vertAlign val="subscript"/>
      <sz val="11"/>
      <name val="ＭＳ Ｐゴシック"/>
      <family val="3"/>
      <charset val="128"/>
    </font>
    <font>
      <sz val="10"/>
      <color rgb="FFFF0000"/>
      <name val="ＭＳ 明朝"/>
      <family val="1"/>
      <charset val="128"/>
    </font>
    <font>
      <sz val="11"/>
      <color rgb="FFFF0000"/>
      <name val="ＭＳ Ｐゴシック"/>
      <family val="3"/>
      <charset val="128"/>
    </font>
    <font>
      <b/>
      <sz val="11"/>
      <color rgb="FFFF0000"/>
      <name val="ＭＳ Ｐゴシック"/>
      <family val="3"/>
      <charset val="128"/>
    </font>
    <font>
      <sz val="11"/>
      <color theme="0"/>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FFCC99"/>
        <bgColor indexed="64"/>
      </patternFill>
    </fill>
    <fill>
      <patternFill patternType="solid">
        <fgColor rgb="FFFFFF66"/>
        <bgColor indexed="64"/>
      </patternFill>
    </fill>
  </fills>
  <borders count="1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thin">
        <color indexed="64"/>
      </left>
      <right style="double">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double">
        <color indexed="64"/>
      </right>
      <top style="double">
        <color indexed="64"/>
      </top>
      <bottom style="double">
        <color indexed="64"/>
      </bottom>
      <diagonal style="thin">
        <color indexed="64"/>
      </diagonal>
    </border>
    <border diagonalUp="1">
      <left style="double">
        <color indexed="64"/>
      </left>
      <right style="thin">
        <color indexed="64"/>
      </right>
      <top style="double">
        <color indexed="64"/>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diagonalUp="1" diagonalDown="1">
      <left style="medium">
        <color indexed="64"/>
      </left>
      <right style="thin">
        <color indexed="64"/>
      </right>
      <top style="thin">
        <color indexed="64"/>
      </top>
      <bottom/>
      <diagonal style="thin">
        <color indexed="64"/>
      </diagonal>
    </border>
    <border diagonalUp="1" diagonalDown="1">
      <left style="medium">
        <color indexed="64"/>
      </left>
      <right style="thin">
        <color indexed="64"/>
      </right>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double">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double">
        <color indexed="64"/>
      </top>
      <bottom style="double">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6" fillId="0" borderId="0">
      <alignment vertical="center"/>
    </xf>
    <xf numFmtId="0" fontId="19" fillId="4" borderId="0" applyNumberFormat="0" applyBorder="0" applyAlignment="0" applyProtection="0">
      <alignment vertical="center"/>
    </xf>
  </cellStyleXfs>
  <cellXfs count="809">
    <xf numFmtId="0" fontId="0" fillId="0" borderId="0" xfId="0"/>
    <xf numFmtId="0" fontId="21" fillId="24" borderId="0" xfId="45" applyFont="1" applyFill="1">
      <alignment vertical="center"/>
    </xf>
    <xf numFmtId="0" fontId="21" fillId="0" borderId="0" xfId="45" applyFont="1" applyFill="1">
      <alignment vertical="center"/>
    </xf>
    <xf numFmtId="0" fontId="21" fillId="24" borderId="10" xfId="45" applyFont="1" applyFill="1" applyBorder="1">
      <alignment vertical="center"/>
    </xf>
    <xf numFmtId="0" fontId="21" fillId="24" borderId="11" xfId="45" applyFont="1" applyFill="1" applyBorder="1">
      <alignment vertical="center"/>
    </xf>
    <xf numFmtId="0" fontId="21" fillId="0" borderId="11" xfId="45" applyFont="1" applyFill="1" applyBorder="1">
      <alignment vertical="center"/>
    </xf>
    <xf numFmtId="0" fontId="21" fillId="24" borderId="12" xfId="45" applyFont="1" applyFill="1" applyBorder="1">
      <alignment vertical="center"/>
    </xf>
    <xf numFmtId="0" fontId="21" fillId="24" borderId="13" xfId="45" applyFont="1" applyFill="1" applyBorder="1">
      <alignment vertical="center"/>
    </xf>
    <xf numFmtId="0" fontId="21" fillId="24" borderId="0" xfId="45" applyFont="1" applyFill="1" applyBorder="1">
      <alignment vertical="center"/>
    </xf>
    <xf numFmtId="0" fontId="21" fillId="24" borderId="14" xfId="45" applyFont="1" applyFill="1" applyBorder="1">
      <alignment vertical="center"/>
    </xf>
    <xf numFmtId="0" fontId="21" fillId="24" borderId="0" xfId="45" applyFont="1" applyFill="1" applyAlignment="1">
      <alignment vertical="center"/>
    </xf>
    <xf numFmtId="0" fontId="21" fillId="24" borderId="13" xfId="45" applyFont="1" applyFill="1" applyBorder="1" applyAlignment="1">
      <alignment vertical="center"/>
    </xf>
    <xf numFmtId="0" fontId="21" fillId="24" borderId="0" xfId="45" applyFont="1" applyFill="1" applyBorder="1" applyAlignment="1">
      <alignment vertical="center"/>
    </xf>
    <xf numFmtId="0" fontId="22" fillId="24" borderId="0" xfId="45" applyFont="1" applyFill="1" applyBorder="1" applyAlignment="1">
      <alignment horizontal="right" vertical="center"/>
    </xf>
    <xf numFmtId="0" fontId="22" fillId="0" borderId="0" xfId="45" applyFont="1" applyFill="1" applyBorder="1" applyAlignment="1">
      <alignment horizontal="left" vertical="center"/>
    </xf>
    <xf numFmtId="0" fontId="21" fillId="0" borderId="0" xfId="45" applyFont="1" applyFill="1" applyBorder="1" applyAlignment="1">
      <alignment vertical="center"/>
    </xf>
    <xf numFmtId="0" fontId="21" fillId="24" borderId="14" xfId="45" applyFont="1" applyFill="1" applyBorder="1" applyAlignment="1">
      <alignment vertical="center"/>
    </xf>
    <xf numFmtId="0" fontId="23" fillId="24" borderId="0" xfId="45" applyFont="1" applyFill="1" applyBorder="1" applyAlignment="1">
      <alignment horizontal="center" vertical="center"/>
    </xf>
    <xf numFmtId="0" fontId="21" fillId="24" borderId="15" xfId="45" applyFont="1" applyFill="1" applyBorder="1" applyAlignment="1">
      <alignment vertical="center"/>
    </xf>
    <xf numFmtId="0" fontId="21" fillId="24" borderId="16" xfId="45" applyFont="1" applyFill="1" applyBorder="1" applyAlignment="1">
      <alignment vertical="center"/>
    </xf>
    <xf numFmtId="0" fontId="21" fillId="24" borderId="0" xfId="45" applyFont="1" applyFill="1" applyBorder="1" applyAlignment="1">
      <alignment horizontal="center" vertical="center"/>
    </xf>
    <xf numFmtId="0" fontId="21" fillId="24" borderId="17" xfId="45" applyFont="1" applyFill="1" applyBorder="1" applyAlignment="1">
      <alignment vertical="center" wrapText="1"/>
    </xf>
    <xf numFmtId="0" fontId="21" fillId="24" borderId="18" xfId="45" applyFont="1" applyFill="1" applyBorder="1" applyAlignment="1">
      <alignment vertical="center" wrapText="1"/>
    </xf>
    <xf numFmtId="0" fontId="0" fillId="24" borderId="0" xfId="0" applyFill="1" applyBorder="1" applyAlignment="1">
      <alignment horizontal="center" vertical="center"/>
    </xf>
    <xf numFmtId="0" fontId="21" fillId="24" borderId="0" xfId="45" applyFont="1" applyFill="1" applyBorder="1" applyAlignment="1" applyProtection="1">
      <alignment vertical="center"/>
      <protection locked="0"/>
    </xf>
    <xf numFmtId="0" fontId="21" fillId="24" borderId="19" xfId="45" applyFont="1" applyFill="1" applyBorder="1" applyAlignment="1">
      <alignment vertical="center" wrapText="1"/>
    </xf>
    <xf numFmtId="0" fontId="21" fillId="24" borderId="20" xfId="45" applyFont="1" applyFill="1" applyBorder="1" applyAlignment="1">
      <alignment vertical="center" wrapText="1"/>
    </xf>
    <xf numFmtId="0" fontId="22" fillId="24" borderId="0" xfId="0" applyFont="1" applyFill="1" applyBorder="1" applyAlignment="1">
      <alignment horizontal="center" vertical="center"/>
    </xf>
    <xf numFmtId="0" fontId="21" fillId="0" borderId="13" xfId="45" applyFont="1" applyFill="1" applyBorder="1">
      <alignment vertical="center"/>
    </xf>
    <xf numFmtId="0" fontId="21" fillId="0" borderId="14" xfId="45" applyFont="1" applyFill="1" applyBorder="1">
      <alignment vertical="center"/>
    </xf>
    <xf numFmtId="0" fontId="21" fillId="24" borderId="21" xfId="45" applyFont="1" applyFill="1" applyBorder="1">
      <alignment vertical="center"/>
    </xf>
    <xf numFmtId="0" fontId="21" fillId="24" borderId="22" xfId="45" applyFont="1" applyFill="1" applyBorder="1">
      <alignment vertical="center"/>
    </xf>
    <xf numFmtId="0" fontId="21" fillId="24" borderId="22" xfId="45" applyFont="1" applyFill="1" applyBorder="1" applyAlignment="1">
      <alignment vertical="center"/>
    </xf>
    <xf numFmtId="0" fontId="21" fillId="0" borderId="22" xfId="45" applyFont="1" applyFill="1" applyBorder="1" applyAlignment="1">
      <alignment vertical="center"/>
    </xf>
    <xf numFmtId="0" fontId="21" fillId="24" borderId="23" xfId="45" applyFont="1" applyFill="1" applyBorder="1">
      <alignment vertical="center"/>
    </xf>
    <xf numFmtId="0" fontId="24" fillId="0" borderId="0" xfId="0" applyFont="1" applyFill="1" applyAlignment="1">
      <alignment horizontal="right" vertical="center"/>
    </xf>
    <xf numFmtId="0" fontId="21" fillId="0" borderId="0" xfId="0" applyFont="1" applyFill="1" applyAlignment="1">
      <alignment vertical="center"/>
    </xf>
    <xf numFmtId="0" fontId="21" fillId="0" borderId="10" xfId="0" applyFont="1" applyFill="1" applyBorder="1" applyAlignment="1">
      <alignment vertical="center"/>
    </xf>
    <xf numFmtId="0" fontId="21" fillId="0" borderId="11"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21" fillId="0" borderId="0" xfId="0" applyFont="1" applyFill="1" applyBorder="1" applyAlignment="1">
      <alignment vertical="center"/>
    </xf>
    <xf numFmtId="0" fontId="21" fillId="0" borderId="14" xfId="0" applyFont="1" applyFill="1" applyBorder="1" applyAlignment="1">
      <alignment vertical="center"/>
    </xf>
    <xf numFmtId="0" fontId="21" fillId="24" borderId="0" xfId="0" applyFont="1" applyFill="1" applyBorder="1" applyAlignment="1">
      <alignment horizontal="center" vertical="center"/>
    </xf>
    <xf numFmtId="0" fontId="21" fillId="0" borderId="21" xfId="0" applyFont="1" applyFill="1" applyBorder="1" applyAlignment="1">
      <alignment vertical="center"/>
    </xf>
    <xf numFmtId="0" fontId="21" fillId="0" borderId="22" xfId="0" applyFont="1" applyFill="1" applyBorder="1" applyAlignment="1">
      <alignment vertical="center"/>
    </xf>
    <xf numFmtId="0" fontId="21" fillId="0" borderId="22" xfId="0" applyFont="1" applyFill="1" applyBorder="1" applyAlignment="1">
      <alignment horizontal="center" vertical="center"/>
    </xf>
    <xf numFmtId="0" fontId="21" fillId="0" borderId="23" xfId="0" applyFont="1" applyFill="1" applyBorder="1" applyAlignment="1">
      <alignment vertical="center"/>
    </xf>
    <xf numFmtId="0" fontId="21" fillId="0" borderId="24" xfId="0" applyFont="1" applyFill="1" applyBorder="1" applyAlignment="1">
      <alignment horizontal="distributed" vertical="center" wrapText="1"/>
    </xf>
    <xf numFmtId="0" fontId="21" fillId="0" borderId="25" xfId="0" applyFont="1" applyFill="1" applyBorder="1" applyAlignment="1">
      <alignment horizontal="distributed" vertical="center" wrapText="1"/>
    </xf>
    <xf numFmtId="0" fontId="25" fillId="0" borderId="26" xfId="0" applyFont="1" applyFill="1" applyBorder="1" applyAlignment="1">
      <alignment horizontal="distributed" vertical="center" shrinkToFit="1"/>
    </xf>
    <xf numFmtId="0" fontId="21" fillId="0" borderId="16" xfId="0" applyFont="1" applyFill="1" applyBorder="1" applyAlignment="1">
      <alignment horizontal="center" vertical="center"/>
    </xf>
    <xf numFmtId="0" fontId="21" fillId="24" borderId="0" xfId="0" applyFont="1" applyFill="1" applyBorder="1" applyAlignment="1">
      <alignment vertical="center"/>
    </xf>
    <xf numFmtId="0" fontId="21" fillId="0" borderId="23" xfId="0" applyFont="1" applyFill="1" applyBorder="1" applyAlignment="1">
      <alignment horizontal="distributed" vertical="center" wrapText="1"/>
    </xf>
    <xf numFmtId="0" fontId="21" fillId="0" borderId="27" xfId="0" applyFont="1" applyFill="1" applyBorder="1" applyAlignment="1">
      <alignment horizontal="distributed" vertical="center" wrapText="1"/>
    </xf>
    <xf numFmtId="0" fontId="25" fillId="0" borderId="28" xfId="0" applyFont="1" applyFill="1" applyBorder="1" applyAlignment="1">
      <alignment horizontal="distributed" vertical="center" shrinkToFit="1"/>
    </xf>
    <xf numFmtId="0" fontId="21" fillId="0" borderId="18" xfId="0" applyFont="1" applyFill="1" applyBorder="1" applyAlignment="1">
      <alignment horizontal="center" vertical="center"/>
    </xf>
    <xf numFmtId="0" fontId="21" fillId="0" borderId="12" xfId="0" applyFont="1" applyFill="1" applyBorder="1" applyAlignment="1">
      <alignment horizontal="distributed" vertical="center" wrapText="1"/>
    </xf>
    <xf numFmtId="0" fontId="25" fillId="0" borderId="0" xfId="0" applyFont="1" applyFill="1" applyBorder="1" applyAlignment="1">
      <alignment horizontal="distributed" vertical="center" wrapText="1"/>
    </xf>
    <xf numFmtId="0" fontId="21" fillId="0" borderId="14" xfId="0" applyFont="1" applyFill="1" applyBorder="1" applyAlignment="1">
      <alignment horizontal="distributed" vertical="center" wrapText="1"/>
    </xf>
    <xf numFmtId="0" fontId="21" fillId="0" borderId="18" xfId="0" applyFont="1" applyFill="1" applyBorder="1" applyAlignment="1">
      <alignment horizontal="center" vertical="center" shrinkToFit="1"/>
    </xf>
    <xf numFmtId="0" fontId="21" fillId="0" borderId="12" xfId="0" applyFont="1" applyFill="1" applyBorder="1" applyAlignment="1">
      <alignment vertical="center" wrapText="1"/>
    </xf>
    <xf numFmtId="0" fontId="21" fillId="0" borderId="29" xfId="0" applyFont="1" applyFill="1" applyBorder="1" applyAlignment="1">
      <alignment vertical="center" wrapText="1"/>
    </xf>
    <xf numFmtId="0" fontId="21" fillId="24" borderId="0" xfId="0" applyFont="1" applyFill="1" applyBorder="1" applyAlignment="1">
      <alignment horizontal="center" vertical="center" wrapText="1"/>
    </xf>
    <xf numFmtId="0" fontId="21" fillId="0" borderId="0" xfId="0" applyFont="1" applyFill="1" applyBorder="1" applyAlignment="1">
      <alignment horizontal="distributed" vertical="center" wrapText="1"/>
    </xf>
    <xf numFmtId="0" fontId="21" fillId="0" borderId="22" xfId="0" applyFont="1" applyFill="1" applyBorder="1" applyAlignment="1">
      <alignment vertical="center" wrapText="1"/>
    </xf>
    <xf numFmtId="0" fontId="21" fillId="0" borderId="0" xfId="0" applyFont="1" applyFill="1" applyBorder="1" applyAlignment="1">
      <alignment vertical="center" wrapText="1"/>
    </xf>
    <xf numFmtId="0" fontId="21" fillId="25" borderId="30" xfId="44" applyFont="1" applyFill="1" applyBorder="1" applyAlignment="1" applyProtection="1">
      <alignment vertical="center" shrinkToFit="1"/>
      <protection locked="0"/>
    </xf>
    <xf numFmtId="0" fontId="21" fillId="0" borderId="0" xfId="44" applyFont="1" applyFill="1" applyAlignment="1" applyProtection="1">
      <alignment vertical="center"/>
    </xf>
    <xf numFmtId="0" fontId="21" fillId="0" borderId="0" xfId="42" applyFont="1" applyFill="1" applyBorder="1" applyAlignment="1" applyProtection="1">
      <alignment vertical="center"/>
    </xf>
    <xf numFmtId="0" fontId="21" fillId="25" borderId="18" xfId="44" applyFont="1" applyFill="1" applyBorder="1" applyAlignment="1" applyProtection="1">
      <alignment vertical="center" shrinkToFit="1"/>
      <protection locked="0"/>
    </xf>
    <xf numFmtId="0" fontId="21" fillId="0" borderId="0" xfId="44" applyFont="1" applyFill="1" applyBorder="1" applyAlignment="1" applyProtection="1">
      <alignment vertical="center"/>
    </xf>
    <xf numFmtId="0" fontId="26" fillId="0" borderId="0" xfId="44" applyFont="1" applyFill="1" applyAlignment="1" applyProtection="1">
      <alignment vertical="center"/>
    </xf>
    <xf numFmtId="0" fontId="26" fillId="0" borderId="0" xfId="44" applyFont="1" applyFill="1" applyBorder="1" applyAlignment="1" applyProtection="1">
      <alignment vertical="center"/>
    </xf>
    <xf numFmtId="0" fontId="21" fillId="0" borderId="0" xfId="42" applyFont="1" applyFill="1" applyAlignment="1" applyProtection="1">
      <alignment horizontal="right" vertical="center"/>
    </xf>
    <xf numFmtId="0" fontId="21" fillId="0" borderId="11" xfId="44" applyFont="1" applyFill="1" applyBorder="1" applyAlignment="1" applyProtection="1">
      <alignment vertical="center"/>
    </xf>
    <xf numFmtId="0" fontId="26" fillId="0" borderId="11" xfId="44" applyFont="1" applyFill="1" applyBorder="1" applyAlignment="1" applyProtection="1">
      <alignment vertical="center"/>
    </xf>
    <xf numFmtId="0" fontId="21" fillId="0" borderId="12" xfId="44" applyFont="1" applyFill="1" applyBorder="1" applyAlignment="1" applyProtection="1">
      <alignment vertical="center"/>
    </xf>
    <xf numFmtId="0" fontId="21" fillId="0" borderId="13" xfId="44" applyFont="1" applyFill="1" applyBorder="1" applyAlignment="1" applyProtection="1">
      <alignment vertical="center"/>
    </xf>
    <xf numFmtId="0" fontId="27" fillId="0" borderId="0" xfId="44" applyFont="1" applyFill="1" applyBorder="1" applyAlignment="1" applyProtection="1">
      <alignment vertical="center"/>
    </xf>
    <xf numFmtId="0" fontId="26" fillId="0" borderId="0" xfId="44" applyFont="1" applyFill="1" applyBorder="1" applyAlignment="1" applyProtection="1">
      <alignment horizontal="right" vertical="center"/>
    </xf>
    <xf numFmtId="0" fontId="22" fillId="0" borderId="0" xfId="44" applyFont="1" applyFill="1" applyBorder="1" applyAlignment="1" applyProtection="1">
      <alignment horizontal="center" vertical="center"/>
    </xf>
    <xf numFmtId="0" fontId="21" fillId="0" borderId="14" xfId="44" applyFont="1" applyFill="1" applyBorder="1" applyAlignment="1" applyProtection="1">
      <alignment vertical="center"/>
    </xf>
    <xf numFmtId="0" fontId="21" fillId="0" borderId="31" xfId="44" applyFont="1" applyFill="1" applyBorder="1" applyAlignment="1" applyProtection="1">
      <alignment vertical="center"/>
    </xf>
    <xf numFmtId="0" fontId="21" fillId="0" borderId="0" xfId="44" applyFont="1" applyFill="1" applyBorder="1" applyAlignment="1" applyProtection="1">
      <alignment horizontal="left" vertical="center" wrapText="1"/>
    </xf>
    <xf numFmtId="0" fontId="21" fillId="0" borderId="32" xfId="44" applyFont="1" applyFill="1" applyBorder="1" applyAlignment="1" applyProtection="1">
      <alignment horizontal="center" vertical="center" shrinkToFit="1"/>
    </xf>
    <xf numFmtId="177" fontId="21" fillId="0" borderId="33" xfId="44" applyNumberFormat="1" applyFont="1" applyFill="1" applyBorder="1" applyAlignment="1" applyProtection="1">
      <alignment horizontal="center" vertical="center" shrinkToFit="1"/>
    </xf>
    <xf numFmtId="0" fontId="21" fillId="0" borderId="0" xfId="44" applyFont="1" applyFill="1" applyAlignment="1" applyProtection="1">
      <alignment horizontal="left" vertical="center" wrapText="1"/>
    </xf>
    <xf numFmtId="0" fontId="21" fillId="0" borderId="0" xfId="42" applyFont="1" applyFill="1" applyBorder="1" applyAlignment="1" applyProtection="1">
      <alignment horizontal="right" vertical="center"/>
    </xf>
    <xf numFmtId="0" fontId="21" fillId="0" borderId="13" xfId="44" applyFont="1" applyFill="1" applyBorder="1" applyAlignment="1" applyProtection="1">
      <alignment vertical="center" shrinkToFit="1"/>
    </xf>
    <xf numFmtId="0" fontId="21" fillId="25" borderId="28" xfId="44" applyFont="1" applyFill="1" applyBorder="1" applyAlignment="1" applyProtection="1">
      <alignment vertical="center" shrinkToFit="1"/>
      <protection locked="0"/>
    </xf>
    <xf numFmtId="0" fontId="21" fillId="25" borderId="30" xfId="44" applyFont="1" applyFill="1" applyBorder="1" applyAlignment="1" applyProtection="1">
      <alignment horizontal="center" vertical="center" shrinkToFit="1"/>
      <protection locked="0"/>
    </xf>
    <xf numFmtId="0" fontId="21" fillId="25" borderId="30" xfId="43" applyFont="1" applyFill="1" applyBorder="1" applyAlignment="1" applyProtection="1">
      <alignment horizontal="left" vertical="center" shrinkToFit="1"/>
      <protection locked="0"/>
    </xf>
    <xf numFmtId="0" fontId="21" fillId="25" borderId="27" xfId="44" applyFont="1" applyFill="1" applyBorder="1" applyAlignment="1" applyProtection="1">
      <alignment horizontal="center" vertical="center" shrinkToFit="1"/>
      <protection locked="0"/>
    </xf>
    <xf numFmtId="0" fontId="21" fillId="25" borderId="34" xfId="44" applyFont="1" applyFill="1" applyBorder="1" applyAlignment="1" applyProtection="1">
      <alignment horizontal="center" vertical="center" shrinkToFit="1"/>
      <protection locked="0"/>
    </xf>
    <xf numFmtId="38" fontId="21" fillId="26" borderId="35" xfId="33" applyFont="1" applyFill="1" applyBorder="1" applyAlignment="1" applyProtection="1">
      <alignment vertical="center" shrinkToFit="1"/>
    </xf>
    <xf numFmtId="189" fontId="21" fillId="0" borderId="17" xfId="33" applyNumberFormat="1" applyFont="1" applyFill="1" applyBorder="1" applyAlignment="1" applyProtection="1">
      <alignment vertical="center" shrinkToFit="1"/>
    </xf>
    <xf numFmtId="3" fontId="21" fillId="0" borderId="35" xfId="33" applyNumberFormat="1" applyFont="1" applyFill="1" applyBorder="1" applyAlignment="1" applyProtection="1">
      <alignment vertical="center" shrinkToFit="1"/>
    </xf>
    <xf numFmtId="0" fontId="21" fillId="0" borderId="14" xfId="44" applyFont="1" applyFill="1" applyBorder="1" applyAlignment="1" applyProtection="1">
      <alignment vertical="center" shrinkToFit="1"/>
    </xf>
    <xf numFmtId="0" fontId="21" fillId="0" borderId="0" xfId="44" applyFont="1" applyFill="1" applyAlignment="1" applyProtection="1">
      <alignment vertical="center" shrinkToFit="1"/>
    </xf>
    <xf numFmtId="0" fontId="21" fillId="0" borderId="36" xfId="44" applyFont="1" applyFill="1" applyBorder="1" applyAlignment="1" applyProtection="1">
      <alignment vertical="center" shrinkToFit="1"/>
    </xf>
    <xf numFmtId="0" fontId="21" fillId="0" borderId="37" xfId="44" applyFont="1" applyFill="1" applyBorder="1" applyAlignment="1" applyProtection="1">
      <alignment vertical="center"/>
    </xf>
    <xf numFmtId="0" fontId="21" fillId="0" borderId="31" xfId="44" applyFont="1" applyFill="1" applyBorder="1" applyAlignment="1" applyProtection="1">
      <alignment vertical="center" shrinkToFit="1"/>
    </xf>
    <xf numFmtId="184" fontId="21" fillId="0" borderId="38" xfId="44" applyNumberFormat="1" applyFont="1" applyFill="1" applyBorder="1" applyAlignment="1" applyProtection="1">
      <alignment vertical="center" shrinkToFit="1"/>
    </xf>
    <xf numFmtId="0" fontId="21" fillId="0" borderId="39" xfId="44" applyFont="1" applyFill="1" applyBorder="1" applyAlignment="1" applyProtection="1">
      <alignment vertical="center"/>
    </xf>
    <xf numFmtId="0" fontId="21" fillId="0" borderId="40" xfId="44" applyFont="1" applyFill="1" applyBorder="1" applyAlignment="1" applyProtection="1">
      <alignment vertical="center" shrinkToFit="1"/>
    </xf>
    <xf numFmtId="0" fontId="21" fillId="0" borderId="0" xfId="44" applyFont="1" applyFill="1" applyBorder="1" applyAlignment="1" applyProtection="1">
      <alignment vertical="center" shrinkToFit="1"/>
    </xf>
    <xf numFmtId="0" fontId="21" fillId="0" borderId="41" xfId="44" applyFont="1" applyFill="1" applyBorder="1" applyAlignment="1" applyProtection="1">
      <alignment vertical="center" shrinkToFit="1"/>
    </xf>
    <xf numFmtId="0" fontId="21" fillId="0" borderId="41" xfId="44" applyFont="1" applyFill="1" applyBorder="1" applyAlignment="1" applyProtection="1">
      <alignment vertical="center"/>
    </xf>
    <xf numFmtId="184" fontId="21" fillId="0" borderId="42" xfId="44" applyNumberFormat="1" applyFont="1" applyFill="1" applyBorder="1" applyAlignment="1" applyProtection="1">
      <alignment vertical="center" shrinkToFit="1"/>
    </xf>
    <xf numFmtId="0" fontId="21" fillId="0" borderId="43" xfId="44" applyFont="1" applyFill="1" applyBorder="1" applyAlignment="1" applyProtection="1">
      <alignment vertical="center"/>
    </xf>
    <xf numFmtId="0" fontId="21" fillId="0" borderId="44" xfId="44" applyFont="1" applyFill="1" applyBorder="1" applyAlignment="1" applyProtection="1">
      <alignment vertical="center" shrinkToFit="1"/>
    </xf>
    <xf numFmtId="0" fontId="21" fillId="25" borderId="45" xfId="44" applyFont="1" applyFill="1" applyBorder="1" applyAlignment="1" applyProtection="1">
      <alignment horizontal="center" vertical="center" shrinkToFit="1"/>
      <protection locked="0"/>
    </xf>
    <xf numFmtId="0" fontId="21" fillId="0" borderId="43" xfId="44" applyFont="1" applyFill="1" applyBorder="1" applyAlignment="1" applyProtection="1">
      <alignment vertical="center" shrinkToFit="1"/>
    </xf>
    <xf numFmtId="0" fontId="21" fillId="0" borderId="46" xfId="44" applyFont="1" applyFill="1" applyBorder="1" applyAlignment="1" applyProtection="1">
      <alignment vertical="center" shrinkToFit="1"/>
    </xf>
    <xf numFmtId="0" fontId="21" fillId="0" borderId="46" xfId="44" applyFont="1" applyFill="1" applyBorder="1" applyAlignment="1" applyProtection="1">
      <alignment vertical="center"/>
    </xf>
    <xf numFmtId="189" fontId="21" fillId="0" borderId="47" xfId="33" applyNumberFormat="1" applyFont="1" applyFill="1" applyBorder="1" applyAlignment="1" applyProtection="1">
      <alignment vertical="center" shrinkToFit="1"/>
    </xf>
    <xf numFmtId="0" fontId="21" fillId="0" borderId="48" xfId="44" applyFont="1" applyFill="1" applyBorder="1" applyAlignment="1" applyProtection="1">
      <alignment vertical="center"/>
    </xf>
    <xf numFmtId="0" fontId="21" fillId="0" borderId="49" xfId="44" applyFont="1" applyFill="1" applyBorder="1" applyAlignment="1" applyProtection="1">
      <alignment vertical="center" shrinkToFit="1"/>
    </xf>
    <xf numFmtId="0" fontId="21" fillId="0" borderId="40" xfId="44" applyFont="1" applyFill="1" applyBorder="1" applyAlignment="1" applyProtection="1">
      <alignment vertical="center"/>
    </xf>
    <xf numFmtId="0" fontId="21" fillId="0" borderId="49" xfId="44" applyFont="1" applyFill="1" applyBorder="1" applyAlignment="1" applyProtection="1">
      <alignment vertical="center"/>
    </xf>
    <xf numFmtId="184" fontId="21" fillId="0" borderId="42" xfId="44" applyNumberFormat="1" applyFont="1" applyFill="1" applyBorder="1" applyAlignment="1" applyProtection="1">
      <alignment vertical="center"/>
    </xf>
    <xf numFmtId="0" fontId="21" fillId="25" borderId="50" xfId="44" applyFont="1" applyFill="1" applyBorder="1" applyAlignment="1" applyProtection="1">
      <alignment vertical="center" shrinkToFit="1"/>
      <protection locked="0"/>
    </xf>
    <xf numFmtId="0" fontId="21" fillId="25" borderId="51" xfId="44" applyFont="1" applyFill="1" applyBorder="1" applyAlignment="1" applyProtection="1">
      <alignment horizontal="center" vertical="center" shrinkToFit="1"/>
      <protection locked="0"/>
    </xf>
    <xf numFmtId="0" fontId="21" fillId="25" borderId="51" xfId="44" applyFont="1" applyFill="1" applyBorder="1" applyAlignment="1" applyProtection="1">
      <alignment vertical="center" shrinkToFit="1"/>
      <protection locked="0"/>
    </xf>
    <xf numFmtId="0" fontId="21" fillId="25" borderId="52" xfId="44" applyFont="1" applyFill="1" applyBorder="1" applyAlignment="1" applyProtection="1">
      <alignment horizontal="center" vertical="center" shrinkToFit="1"/>
      <protection locked="0"/>
    </xf>
    <xf numFmtId="0" fontId="21" fillId="25" borderId="53" xfId="44" applyFont="1" applyFill="1" applyBorder="1" applyAlignment="1" applyProtection="1">
      <alignment horizontal="center" vertical="center" shrinkToFit="1"/>
      <protection locked="0"/>
    </xf>
    <xf numFmtId="189" fontId="21" fillId="0" borderId="55" xfId="33" applyNumberFormat="1" applyFont="1" applyFill="1" applyBorder="1" applyAlignment="1" applyProtection="1">
      <alignment vertical="center" shrinkToFit="1"/>
    </xf>
    <xf numFmtId="3" fontId="21" fillId="0" borderId="54" xfId="33" applyNumberFormat="1" applyFont="1" applyFill="1" applyBorder="1" applyAlignment="1" applyProtection="1">
      <alignment vertical="center" shrinkToFit="1"/>
    </xf>
    <xf numFmtId="0" fontId="21" fillId="0" borderId="56" xfId="44" applyFont="1" applyFill="1" applyBorder="1" applyAlignment="1" applyProtection="1">
      <alignment vertical="center" shrinkToFit="1"/>
    </xf>
    <xf numFmtId="0" fontId="21" fillId="0" borderId="57" xfId="44" applyFont="1" applyFill="1" applyBorder="1" applyAlignment="1" applyProtection="1">
      <alignment horizontal="center" vertical="center" shrinkToFit="1"/>
    </xf>
    <xf numFmtId="0" fontId="21" fillId="0" borderId="58" xfId="44" applyFont="1" applyFill="1" applyBorder="1" applyAlignment="1" applyProtection="1">
      <alignment horizontal="center" vertical="center" shrinkToFit="1"/>
    </xf>
    <xf numFmtId="0" fontId="21" fillId="0" borderId="59" xfId="44" applyFont="1" applyFill="1" applyBorder="1" applyAlignment="1" applyProtection="1">
      <alignment horizontal="center" vertical="center" shrinkToFit="1"/>
    </xf>
    <xf numFmtId="38" fontId="21" fillId="0" borderId="60" xfId="33" applyFont="1" applyFill="1" applyBorder="1" applyAlignment="1" applyProtection="1">
      <alignment horizontal="center" vertical="center" shrinkToFit="1"/>
    </xf>
    <xf numFmtId="38" fontId="21" fillId="0" borderId="57" xfId="33" applyFont="1" applyFill="1" applyBorder="1" applyAlignment="1" applyProtection="1">
      <alignment horizontal="center" vertical="center" shrinkToFit="1"/>
    </xf>
    <xf numFmtId="38" fontId="21" fillId="0" borderId="58" xfId="33" applyFont="1" applyFill="1" applyBorder="1" applyAlignment="1" applyProtection="1">
      <alignment horizontal="center" vertical="center" shrinkToFit="1"/>
    </xf>
    <xf numFmtId="179" fontId="21" fillId="0" borderId="46" xfId="44" applyNumberFormat="1" applyFont="1" applyFill="1" applyBorder="1" applyAlignment="1" applyProtection="1">
      <alignment horizontal="center" vertical="center" shrinkToFit="1"/>
    </xf>
    <xf numFmtId="38" fontId="21" fillId="0" borderId="46" xfId="33" applyFont="1" applyFill="1" applyBorder="1" applyAlignment="1" applyProtection="1">
      <alignment horizontal="center" vertical="center" shrinkToFit="1"/>
    </xf>
    <xf numFmtId="181" fontId="21" fillId="0" borderId="46" xfId="44" applyNumberFormat="1" applyFont="1" applyFill="1" applyBorder="1" applyAlignment="1" applyProtection="1">
      <alignment horizontal="center" vertical="center" shrinkToFit="1"/>
    </xf>
    <xf numFmtId="3" fontId="21" fillId="0" borderId="61" xfId="33" applyNumberFormat="1" applyFont="1" applyFill="1" applyBorder="1" applyAlignment="1" applyProtection="1">
      <alignment vertical="center" shrinkToFit="1"/>
    </xf>
    <xf numFmtId="0" fontId="21" fillId="0" borderId="0" xfId="44" applyFont="1" applyFill="1" applyAlignment="1" applyProtection="1">
      <alignment horizontal="right" vertical="center"/>
    </xf>
    <xf numFmtId="0" fontId="21" fillId="0" borderId="0" xfId="44" applyFont="1" applyFill="1" applyBorder="1" applyAlignment="1" applyProtection="1">
      <alignment horizontal="right" vertical="center"/>
    </xf>
    <xf numFmtId="184" fontId="21" fillId="0" borderId="42" xfId="44" applyNumberFormat="1" applyFont="1" applyFill="1" applyBorder="1" applyAlignment="1" applyProtection="1">
      <alignment horizontal="right" vertical="center"/>
    </xf>
    <xf numFmtId="0" fontId="21" fillId="0" borderId="0" xfId="44" applyFont="1" applyFill="1" applyAlignment="1" applyProtection="1">
      <alignment horizontal="left" vertical="center"/>
    </xf>
    <xf numFmtId="0" fontId="21" fillId="0" borderId="0" xfId="42" applyFont="1" applyFill="1" applyBorder="1" applyAlignment="1" applyProtection="1">
      <alignment horizontal="center" vertical="center"/>
    </xf>
    <xf numFmtId="38" fontId="21" fillId="0" borderId="0" xfId="33" applyFont="1" applyFill="1" applyBorder="1" applyAlignment="1" applyProtection="1">
      <alignment vertical="center"/>
    </xf>
    <xf numFmtId="0" fontId="21" fillId="0" borderId="62" xfId="44" applyFont="1" applyFill="1" applyBorder="1" applyAlignment="1" applyProtection="1">
      <alignment vertical="center"/>
    </xf>
    <xf numFmtId="0" fontId="21" fillId="0" borderId="0" xfId="42" applyFont="1" applyFill="1" applyBorder="1" applyAlignment="1" applyProtection="1">
      <alignment horizontal="distributed" vertical="center"/>
    </xf>
    <xf numFmtId="0" fontId="21" fillId="0" borderId="0" xfId="44" applyFont="1" applyFill="1" applyBorder="1" applyAlignment="1" applyProtection="1">
      <alignment horizontal="center" vertical="center"/>
    </xf>
    <xf numFmtId="0" fontId="21" fillId="0" borderId="21" xfId="44" applyFont="1" applyFill="1" applyBorder="1" applyAlignment="1" applyProtection="1">
      <alignment vertical="center"/>
    </xf>
    <xf numFmtId="0" fontId="21" fillId="0" borderId="22" xfId="44" applyFont="1" applyFill="1" applyBorder="1" applyAlignment="1" applyProtection="1">
      <alignment vertical="center"/>
    </xf>
    <xf numFmtId="0" fontId="26" fillId="0" borderId="22" xfId="44" applyFont="1" applyFill="1" applyBorder="1" applyAlignment="1" applyProtection="1">
      <alignment vertical="center"/>
    </xf>
    <xf numFmtId="0" fontId="21" fillId="0" borderId="23" xfId="44" applyFont="1" applyFill="1" applyBorder="1" applyAlignment="1" applyProtection="1">
      <alignment vertical="center"/>
    </xf>
    <xf numFmtId="0" fontId="21" fillId="0" borderId="0" xfId="44" applyFont="1" applyFill="1" applyBorder="1" applyAlignment="1" applyProtection="1">
      <alignment horizontal="center" vertical="center" shrinkToFit="1"/>
    </xf>
    <xf numFmtId="0" fontId="21" fillId="0" borderId="56" xfId="42" applyFont="1" applyFill="1" applyBorder="1" applyAlignment="1" applyProtection="1">
      <alignment horizontal="right" vertical="center"/>
    </xf>
    <xf numFmtId="0" fontId="21" fillId="0" borderId="56" xfId="44" applyFont="1" applyFill="1" applyBorder="1" applyAlignment="1" applyProtection="1">
      <alignment vertical="center"/>
    </xf>
    <xf numFmtId="0" fontId="21" fillId="0" borderId="66" xfId="42" applyFont="1" applyFill="1" applyBorder="1" applyAlignment="1" applyProtection="1">
      <alignment horizontal="right" vertical="center"/>
    </xf>
    <xf numFmtId="0" fontId="21" fillId="0" borderId="31" xfId="44" applyFont="1" applyFill="1" applyBorder="1" applyAlignment="1" applyProtection="1">
      <alignment horizontal="right" vertical="center"/>
    </xf>
    <xf numFmtId="0" fontId="21" fillId="0" borderId="24" xfId="44" applyFont="1" applyFill="1" applyBorder="1" applyAlignment="1" applyProtection="1">
      <alignment horizontal="right" vertical="center"/>
    </xf>
    <xf numFmtId="0" fontId="21" fillId="0" borderId="13" xfId="42" applyFont="1" applyFill="1" applyBorder="1" applyAlignment="1" applyProtection="1">
      <alignment horizontal="right" vertical="center"/>
    </xf>
    <xf numFmtId="0" fontId="21" fillId="0" borderId="14" xfId="44" applyFont="1" applyFill="1" applyBorder="1" applyAlignment="1" applyProtection="1">
      <alignment horizontal="right" vertical="center"/>
    </xf>
    <xf numFmtId="0" fontId="21" fillId="0" borderId="21" xfId="42" applyFont="1" applyFill="1" applyBorder="1" applyAlignment="1" applyProtection="1">
      <alignment horizontal="right" vertical="center"/>
    </xf>
    <xf numFmtId="0" fontId="21" fillId="0" borderId="22" xfId="44" applyFont="1" applyFill="1" applyBorder="1" applyAlignment="1" applyProtection="1">
      <alignment horizontal="right" vertical="center"/>
    </xf>
    <xf numFmtId="0" fontId="21" fillId="0" borderId="23" xfId="44" applyFont="1" applyFill="1" applyBorder="1" applyAlignment="1" applyProtection="1">
      <alignment horizontal="right" vertical="center"/>
    </xf>
    <xf numFmtId="0" fontId="21" fillId="0" borderId="47" xfId="44" applyFont="1" applyFill="1" applyBorder="1" applyAlignment="1" applyProtection="1">
      <alignment vertical="center"/>
    </xf>
    <xf numFmtId="0" fontId="21" fillId="0" borderId="11" xfId="42" applyFont="1" applyFill="1" applyBorder="1" applyAlignment="1" applyProtection="1">
      <alignment horizontal="right" vertical="center"/>
    </xf>
    <xf numFmtId="180" fontId="21" fillId="0" borderId="11" xfId="44" applyNumberFormat="1" applyFont="1" applyFill="1" applyBorder="1" applyAlignment="1" applyProtection="1">
      <alignment vertical="center"/>
    </xf>
    <xf numFmtId="180" fontId="21" fillId="0" borderId="12" xfId="44" applyNumberFormat="1" applyFont="1" applyFill="1" applyBorder="1" applyAlignment="1" applyProtection="1">
      <alignment vertical="center"/>
    </xf>
    <xf numFmtId="0" fontId="21" fillId="0" borderId="67" xfId="44" applyFont="1" applyFill="1" applyBorder="1" applyAlignment="1" applyProtection="1">
      <alignment vertical="center"/>
    </xf>
    <xf numFmtId="0" fontId="21" fillId="0" borderId="67" xfId="42" applyFont="1" applyFill="1" applyBorder="1" applyAlignment="1" applyProtection="1">
      <alignment vertical="center"/>
    </xf>
    <xf numFmtId="0" fontId="21" fillId="0" borderId="36" xfId="44" applyFont="1" applyFill="1" applyBorder="1" applyAlignment="1" applyProtection="1">
      <alignment vertical="center"/>
    </xf>
    <xf numFmtId="0" fontId="21" fillId="0" borderId="36" xfId="42" applyFont="1" applyFill="1" applyBorder="1" applyAlignment="1" applyProtection="1">
      <alignment vertical="center"/>
    </xf>
    <xf numFmtId="0" fontId="21" fillId="0" borderId="32" xfId="44" applyFont="1" applyFill="1" applyBorder="1" applyAlignment="1" applyProtection="1">
      <alignment vertical="center"/>
    </xf>
    <xf numFmtId="0" fontId="21" fillId="0" borderId="42" xfId="44" applyFont="1" applyFill="1" applyBorder="1" applyAlignment="1" applyProtection="1">
      <alignment vertical="center"/>
    </xf>
    <xf numFmtId="0" fontId="21" fillId="0" borderId="38" xfId="44" applyFont="1" applyFill="1" applyBorder="1" applyAlignment="1" applyProtection="1">
      <alignment vertical="center"/>
    </xf>
    <xf numFmtId="0" fontId="21" fillId="0" borderId="61" xfId="44" applyFont="1" applyFill="1" applyBorder="1" applyAlignment="1" applyProtection="1">
      <alignment vertical="center"/>
    </xf>
    <xf numFmtId="0" fontId="26" fillId="0" borderId="0" xfId="42" applyFont="1" applyFill="1" applyProtection="1"/>
    <xf numFmtId="3" fontId="26" fillId="0" borderId="0" xfId="42" applyNumberFormat="1" applyFont="1" applyFill="1" applyProtection="1"/>
    <xf numFmtId="182" fontId="26" fillId="0" borderId="0" xfId="33" applyNumberFormat="1" applyFont="1" applyFill="1" applyProtection="1"/>
    <xf numFmtId="0" fontId="21" fillId="0" borderId="10" xfId="42" applyFont="1" applyFill="1" applyBorder="1" applyProtection="1"/>
    <xf numFmtId="0" fontId="21" fillId="0" borderId="11" xfId="42" applyFont="1" applyFill="1" applyBorder="1" applyProtection="1"/>
    <xf numFmtId="0" fontId="26" fillId="0" borderId="11" xfId="42" applyFont="1" applyFill="1" applyBorder="1" applyProtection="1"/>
    <xf numFmtId="3" fontId="26" fillId="0" borderId="11" xfId="42" applyNumberFormat="1" applyFont="1" applyFill="1" applyBorder="1" applyProtection="1"/>
    <xf numFmtId="0" fontId="26" fillId="0" borderId="12" xfId="42" applyFont="1" applyFill="1" applyBorder="1" applyProtection="1"/>
    <xf numFmtId="0" fontId="26" fillId="0" borderId="0" xfId="42" applyFont="1" applyFill="1" applyBorder="1" applyProtection="1"/>
    <xf numFmtId="0" fontId="26" fillId="0" borderId="13" xfId="42" applyFont="1" applyFill="1" applyBorder="1" applyProtection="1"/>
    <xf numFmtId="3" fontId="26" fillId="0" borderId="0" xfId="42" applyNumberFormat="1" applyFont="1" applyFill="1" applyBorder="1" applyProtection="1"/>
    <xf numFmtId="0" fontId="21" fillId="0" borderId="14" xfId="42" applyFont="1" applyFill="1" applyBorder="1" applyAlignment="1" applyProtection="1">
      <alignment vertical="center"/>
    </xf>
    <xf numFmtId="0" fontId="21" fillId="0" borderId="37" xfId="42" applyFont="1" applyFill="1" applyBorder="1" applyAlignment="1" applyProtection="1">
      <alignment vertical="center"/>
    </xf>
    <xf numFmtId="0" fontId="21" fillId="0" borderId="31" xfId="42" applyFont="1" applyFill="1" applyBorder="1" applyAlignment="1" applyProtection="1">
      <alignment horizontal="center" vertical="center"/>
    </xf>
    <xf numFmtId="0" fontId="26" fillId="0" borderId="14" xfId="42" applyFont="1" applyFill="1" applyBorder="1" applyAlignment="1" applyProtection="1"/>
    <xf numFmtId="0" fontId="26" fillId="0" borderId="0" xfId="42" applyFont="1" applyFill="1" applyBorder="1" applyAlignment="1" applyProtection="1"/>
    <xf numFmtId="0" fontId="26" fillId="0" borderId="0" xfId="42" applyFont="1" applyFill="1" applyBorder="1" applyAlignment="1" applyProtection="1">
      <alignment horizontal="center" wrapText="1"/>
    </xf>
    <xf numFmtId="0" fontId="26" fillId="0" borderId="0" xfId="42" applyFont="1" applyFill="1" applyAlignment="1" applyProtection="1">
      <alignment horizontal="center" wrapText="1"/>
    </xf>
    <xf numFmtId="0" fontId="21" fillId="0" borderId="68" xfId="42" applyFont="1" applyFill="1" applyBorder="1" applyAlignment="1" applyProtection="1">
      <alignment vertical="center"/>
    </xf>
    <xf numFmtId="0" fontId="21" fillId="0" borderId="22" xfId="42" applyFont="1" applyFill="1" applyBorder="1" applyAlignment="1" applyProtection="1">
      <alignment horizontal="center" vertical="center"/>
    </xf>
    <xf numFmtId="0" fontId="21" fillId="0" borderId="30" xfId="42" applyFont="1" applyFill="1" applyBorder="1" applyAlignment="1" applyProtection="1">
      <alignment horizontal="center" vertical="center"/>
    </xf>
    <xf numFmtId="186" fontId="21" fillId="0" borderId="30" xfId="42" applyNumberFormat="1" applyFont="1" applyFill="1" applyBorder="1" applyAlignment="1" applyProtection="1">
      <alignment horizontal="center" vertical="center"/>
    </xf>
    <xf numFmtId="0" fontId="21" fillId="0" borderId="28" xfId="42" applyFont="1" applyFill="1" applyBorder="1" applyAlignment="1" applyProtection="1">
      <alignment horizontal="center" vertical="center" wrapText="1"/>
    </xf>
    <xf numFmtId="3" fontId="21" fillId="0" borderId="44" xfId="42" applyNumberFormat="1" applyFont="1" applyFill="1" applyBorder="1" applyAlignment="1" applyProtection="1">
      <alignment horizontal="center" vertical="center" wrapText="1"/>
    </xf>
    <xf numFmtId="0" fontId="26" fillId="0" borderId="14" xfId="42" applyFont="1" applyFill="1" applyBorder="1" applyAlignment="1" applyProtection="1">
      <alignment vertical="center"/>
    </xf>
    <xf numFmtId="0" fontId="26" fillId="0" borderId="0" xfId="42" applyFont="1" applyFill="1" applyBorder="1" applyAlignment="1" applyProtection="1">
      <alignment vertical="center"/>
    </xf>
    <xf numFmtId="0" fontId="26" fillId="0" borderId="0" xfId="42" applyFont="1" applyFill="1" applyAlignment="1" applyProtection="1">
      <alignment wrapText="1"/>
    </xf>
    <xf numFmtId="182" fontId="26" fillId="0" borderId="0" xfId="33" applyNumberFormat="1" applyFont="1" applyFill="1" applyAlignment="1" applyProtection="1">
      <alignment wrapText="1"/>
    </xf>
    <xf numFmtId="0" fontId="21" fillId="0" borderId="27" xfId="42" applyFont="1" applyFill="1" applyBorder="1" applyAlignment="1" applyProtection="1">
      <alignment horizontal="center" vertical="center" textRotation="255"/>
    </xf>
    <xf numFmtId="0" fontId="21" fillId="0" borderId="28" xfId="42" applyFont="1" applyFill="1" applyBorder="1" applyAlignment="1" applyProtection="1">
      <alignment horizontal="distributed" vertical="center"/>
    </xf>
    <xf numFmtId="0" fontId="21" fillId="0" borderId="18" xfId="42" applyFont="1" applyFill="1" applyBorder="1" applyAlignment="1" applyProtection="1">
      <alignment vertical="center"/>
    </xf>
    <xf numFmtId="0" fontId="22" fillId="0" borderId="30" xfId="42" applyFont="1" applyFill="1" applyBorder="1" applyAlignment="1" applyProtection="1">
      <alignment horizontal="center" vertical="center"/>
    </xf>
    <xf numFmtId="189" fontId="21" fillId="0" borderId="30" xfId="42" applyNumberFormat="1" applyFont="1" applyFill="1" applyBorder="1" applyAlignment="1" applyProtection="1">
      <alignment horizontal="right" vertical="center"/>
    </xf>
    <xf numFmtId="184" fontId="21" fillId="0" borderId="69" xfId="42" applyNumberFormat="1" applyFont="1" applyFill="1" applyBorder="1" applyAlignment="1" applyProtection="1">
      <alignment vertical="center"/>
    </xf>
    <xf numFmtId="189" fontId="21" fillId="0" borderId="44" xfId="42" applyNumberFormat="1" applyFont="1" applyFill="1" applyBorder="1" applyAlignment="1" applyProtection="1">
      <alignment vertical="center"/>
    </xf>
    <xf numFmtId="0" fontId="21" fillId="0" borderId="18" xfId="42" applyFont="1" applyFill="1" applyBorder="1" applyAlignment="1" applyProtection="1">
      <alignment horizontal="left" vertical="center"/>
    </xf>
    <xf numFmtId="0" fontId="26" fillId="0" borderId="14" xfId="42" applyFont="1" applyFill="1" applyBorder="1" applyProtection="1"/>
    <xf numFmtId="0" fontId="21" fillId="0" borderId="10" xfId="42" applyFont="1" applyFill="1" applyBorder="1" applyAlignment="1" applyProtection="1">
      <alignment horizontal="center" vertical="center" textRotation="255"/>
    </xf>
    <xf numFmtId="0" fontId="21" fillId="0" borderId="12" xfId="42" applyFont="1" applyFill="1" applyBorder="1" applyAlignment="1" applyProtection="1">
      <alignment vertical="center"/>
    </xf>
    <xf numFmtId="0" fontId="21" fillId="0" borderId="27" xfId="42" applyFont="1" applyFill="1" applyBorder="1" applyAlignment="1" applyProtection="1">
      <alignment vertical="center"/>
    </xf>
    <xf numFmtId="0" fontId="30" fillId="0" borderId="28" xfId="42" applyFont="1" applyFill="1" applyBorder="1" applyAlignment="1" applyProtection="1">
      <alignment horizontal="distributed" vertical="center"/>
    </xf>
    <xf numFmtId="0" fontId="21" fillId="0" borderId="23" xfId="42" applyFont="1" applyFill="1" applyBorder="1" applyAlignment="1" applyProtection="1">
      <alignment vertical="center"/>
    </xf>
    <xf numFmtId="0" fontId="21" fillId="0" borderId="12" xfId="42" applyFont="1" applyFill="1" applyBorder="1" applyAlignment="1" applyProtection="1">
      <alignment vertical="center" wrapText="1"/>
    </xf>
    <xf numFmtId="0" fontId="21" fillId="0" borderId="27" xfId="42" applyFont="1" applyFill="1" applyBorder="1" applyAlignment="1" applyProtection="1">
      <alignment vertical="center" wrapText="1"/>
    </xf>
    <xf numFmtId="0" fontId="21" fillId="0" borderId="23" xfId="42" applyFont="1" applyFill="1" applyBorder="1" applyAlignment="1" applyProtection="1">
      <alignment vertical="center" wrapText="1"/>
    </xf>
    <xf numFmtId="0" fontId="21" fillId="0" borderId="27" xfId="42" applyFont="1" applyFill="1" applyBorder="1" applyAlignment="1" applyProtection="1">
      <alignment horizontal="center" vertical="center" wrapText="1"/>
    </xf>
    <xf numFmtId="0" fontId="21" fillId="0" borderId="0" xfId="42" applyFont="1" applyFill="1" applyBorder="1" applyAlignment="1" applyProtection="1">
      <alignment horizontal="distributed" vertical="center" wrapText="1"/>
    </xf>
    <xf numFmtId="189" fontId="21" fillId="0" borderId="18" xfId="42" applyNumberFormat="1" applyFont="1" applyFill="1" applyBorder="1" applyAlignment="1" applyProtection="1">
      <alignment vertical="center"/>
    </xf>
    <xf numFmtId="0" fontId="21" fillId="0" borderId="23" xfId="42" applyFont="1" applyFill="1" applyBorder="1" applyAlignment="1" applyProtection="1">
      <alignment horizontal="center" vertical="center" wrapText="1"/>
    </xf>
    <xf numFmtId="0" fontId="21" fillId="0" borderId="71" xfId="42" applyFont="1" applyFill="1" applyBorder="1" applyAlignment="1" applyProtection="1">
      <alignment horizontal="center" vertical="center" textRotation="255"/>
    </xf>
    <xf numFmtId="0" fontId="21" fillId="0" borderId="72" xfId="42" applyFont="1" applyFill="1" applyBorder="1" applyAlignment="1" applyProtection="1">
      <alignment horizontal="center" vertical="center" wrapText="1"/>
    </xf>
    <xf numFmtId="0" fontId="22" fillId="0" borderId="51" xfId="42" applyFont="1" applyFill="1" applyBorder="1" applyAlignment="1" applyProtection="1">
      <alignment horizontal="center" vertical="center"/>
    </xf>
    <xf numFmtId="3" fontId="21" fillId="0" borderId="73" xfId="42" applyNumberFormat="1" applyFont="1" applyFill="1" applyBorder="1" applyAlignment="1" applyProtection="1">
      <alignment horizontal="center" vertical="center"/>
    </xf>
    <xf numFmtId="179" fontId="21" fillId="0" borderId="74" xfId="42" applyNumberFormat="1" applyFont="1" applyFill="1" applyBorder="1" applyAlignment="1" applyProtection="1">
      <alignment vertical="center"/>
    </xf>
    <xf numFmtId="0" fontId="21" fillId="0" borderId="13" xfId="42" applyFont="1" applyFill="1" applyBorder="1" applyAlignment="1" applyProtection="1">
      <alignment vertical="center"/>
    </xf>
    <xf numFmtId="0" fontId="21" fillId="0" borderId="75" xfId="42" applyFont="1" applyFill="1" applyBorder="1" applyAlignment="1" applyProtection="1">
      <alignment horizontal="left" vertical="top" wrapText="1"/>
    </xf>
    <xf numFmtId="0" fontId="21" fillId="0" borderId="77" xfId="42" applyFont="1" applyFill="1" applyBorder="1" applyAlignment="1" applyProtection="1">
      <alignment vertical="center" shrinkToFit="1"/>
    </xf>
    <xf numFmtId="0" fontId="26" fillId="0" borderId="78" xfId="42" applyFont="1" applyFill="1" applyBorder="1" applyAlignment="1" applyProtection="1">
      <alignment horizontal="center" vertical="center"/>
    </xf>
    <xf numFmtId="189" fontId="21" fillId="0" borderId="78" xfId="42" applyNumberFormat="1" applyFont="1" applyFill="1" applyBorder="1" applyAlignment="1" applyProtection="1">
      <alignment vertical="center"/>
    </xf>
    <xf numFmtId="189" fontId="21" fillId="0" borderId="80" xfId="42" applyNumberFormat="1" applyFont="1" applyFill="1" applyBorder="1" applyAlignment="1" applyProtection="1">
      <alignment vertical="center"/>
    </xf>
    <xf numFmtId="0" fontId="21" fillId="0" borderId="0" xfId="42" applyFont="1" applyFill="1" applyAlignment="1" applyProtection="1">
      <alignment vertical="center"/>
    </xf>
    <xf numFmtId="181" fontId="21" fillId="0" borderId="0" xfId="33" applyNumberFormat="1" applyFont="1" applyFill="1" applyAlignment="1" applyProtection="1">
      <alignment vertical="center"/>
    </xf>
    <xf numFmtId="0" fontId="21" fillId="0" borderId="81" xfId="42" applyFont="1" applyFill="1" applyBorder="1" applyAlignment="1" applyProtection="1">
      <alignment horizontal="left" vertical="top" wrapText="1"/>
    </xf>
    <xf numFmtId="0" fontId="30" fillId="0" borderId="82" xfId="42" applyFont="1" applyFill="1" applyBorder="1" applyAlignment="1" applyProtection="1">
      <alignment horizontal="distributed" vertical="center" wrapText="1" shrinkToFit="1"/>
    </xf>
    <xf numFmtId="0" fontId="21" fillId="0" borderId="83" xfId="42" applyFont="1" applyFill="1" applyBorder="1" applyAlignment="1" applyProtection="1">
      <alignment vertical="center" shrinkToFit="1"/>
    </xf>
    <xf numFmtId="0" fontId="26" fillId="0" borderId="84" xfId="42" applyFont="1" applyFill="1" applyBorder="1" applyAlignment="1" applyProtection="1">
      <alignment horizontal="center" vertical="center"/>
    </xf>
    <xf numFmtId="189" fontId="21" fillId="0" borderId="84" xfId="42" applyNumberFormat="1" applyFont="1" applyFill="1" applyBorder="1" applyAlignment="1" applyProtection="1">
      <alignment vertical="center"/>
    </xf>
    <xf numFmtId="189" fontId="21" fillId="0" borderId="86" xfId="42" applyNumberFormat="1" applyFont="1" applyFill="1" applyBorder="1" applyAlignment="1" applyProtection="1">
      <alignment vertical="center"/>
    </xf>
    <xf numFmtId="0" fontId="32" fillId="0" borderId="27" xfId="42" applyFont="1" applyFill="1" applyBorder="1" applyAlignment="1" applyProtection="1">
      <alignment horizontal="center" vertical="center" textRotation="255"/>
    </xf>
    <xf numFmtId="0" fontId="21" fillId="0" borderId="18" xfId="42" applyFont="1" applyFill="1" applyBorder="1" applyAlignment="1" applyProtection="1">
      <alignment vertical="center" shrinkToFit="1"/>
    </xf>
    <xf numFmtId="0" fontId="26" fillId="0" borderId="30" xfId="42" applyFont="1" applyFill="1" applyBorder="1" applyAlignment="1" applyProtection="1">
      <alignment horizontal="center" vertical="center"/>
    </xf>
    <xf numFmtId="189" fontId="21" fillId="0" borderId="30" xfId="42" applyNumberFormat="1" applyFont="1" applyFill="1" applyBorder="1" applyAlignment="1" applyProtection="1">
      <alignment vertical="center"/>
    </xf>
    <xf numFmtId="0" fontId="26" fillId="0" borderId="87" xfId="42" applyFont="1" applyFill="1" applyBorder="1" applyAlignment="1" applyProtection="1">
      <alignment horizontal="center" vertical="center"/>
    </xf>
    <xf numFmtId="189" fontId="21" fillId="0" borderId="88" xfId="42" applyNumberFormat="1" applyFont="1" applyFill="1" applyBorder="1" applyAlignment="1" applyProtection="1">
      <alignment vertical="center"/>
    </xf>
    <xf numFmtId="0" fontId="32" fillId="0" borderId="10" xfId="42" applyFont="1" applyFill="1" applyBorder="1" applyAlignment="1" applyProtection="1">
      <alignment horizontal="center" vertical="center" textRotation="255"/>
    </xf>
    <xf numFmtId="0" fontId="21" fillId="0" borderId="12" xfId="42" applyFont="1" applyFill="1" applyBorder="1" applyAlignment="1" applyProtection="1">
      <alignment vertical="center" shrinkToFit="1"/>
    </xf>
    <xf numFmtId="189" fontId="21" fillId="0" borderId="90" xfId="42" applyNumberFormat="1" applyFont="1" applyFill="1" applyBorder="1" applyAlignment="1" applyProtection="1">
      <alignment vertical="center"/>
    </xf>
    <xf numFmtId="0" fontId="32" fillId="0" borderId="52" xfId="42" applyFont="1" applyFill="1" applyBorder="1" applyAlignment="1" applyProtection="1">
      <alignment horizontal="center" vertical="center" textRotation="255"/>
    </xf>
    <xf numFmtId="0" fontId="21" fillId="0" borderId="92" xfId="42" applyFont="1" applyFill="1" applyBorder="1" applyAlignment="1" applyProtection="1">
      <alignment horizontal="center" vertical="center"/>
    </xf>
    <xf numFmtId="0" fontId="26" fillId="0" borderId="51" xfId="42" applyFont="1" applyFill="1" applyBorder="1" applyAlignment="1" applyProtection="1">
      <alignment horizontal="center" vertical="center"/>
    </xf>
    <xf numFmtId="179" fontId="21" fillId="0" borderId="74" xfId="42" applyNumberFormat="1" applyFont="1" applyFill="1" applyBorder="1" applyAlignment="1" applyProtection="1">
      <alignment horizontal="center" vertical="center"/>
    </xf>
    <xf numFmtId="0" fontId="32" fillId="0" borderId="93" xfId="42" applyFont="1" applyFill="1" applyBorder="1" applyAlignment="1" applyProtection="1">
      <alignment horizontal="center" vertical="center" textRotation="255" wrapText="1"/>
    </xf>
    <xf numFmtId="0" fontId="21" fillId="0" borderId="94" xfId="42" applyFont="1" applyFill="1" applyBorder="1" applyAlignment="1" applyProtection="1">
      <alignment vertical="center"/>
    </xf>
    <xf numFmtId="0" fontId="26" fillId="0" borderId="95" xfId="42" applyFont="1" applyFill="1" applyBorder="1" applyAlignment="1" applyProtection="1">
      <alignment horizontal="center" vertical="center"/>
    </xf>
    <xf numFmtId="189" fontId="21" fillId="0" borderId="95" xfId="42" applyNumberFormat="1" applyFont="1" applyFill="1" applyBorder="1" applyAlignment="1" applyProtection="1">
      <alignment vertical="center"/>
    </xf>
    <xf numFmtId="189" fontId="21" fillId="0" borderId="96" xfId="42" applyNumberFormat="1" applyFont="1" applyFill="1" applyBorder="1" applyAlignment="1" applyProtection="1">
      <alignment vertical="center"/>
    </xf>
    <xf numFmtId="189" fontId="21" fillId="0" borderId="97" xfId="42" applyNumberFormat="1" applyFont="1" applyFill="1" applyBorder="1" applyAlignment="1" applyProtection="1">
      <alignment vertical="center"/>
    </xf>
    <xf numFmtId="0" fontId="32" fillId="0" borderId="27" xfId="42" applyFont="1" applyFill="1" applyBorder="1" applyAlignment="1" applyProtection="1">
      <alignment horizontal="center" vertical="center" textRotation="255" wrapText="1"/>
    </xf>
    <xf numFmtId="0" fontId="32" fillId="0" borderId="52" xfId="42" applyFont="1" applyFill="1" applyBorder="1" applyAlignment="1" applyProtection="1">
      <alignment horizontal="center" vertical="center" textRotation="255" wrapText="1"/>
    </xf>
    <xf numFmtId="0" fontId="26" fillId="0" borderId="98" xfId="42" applyFont="1" applyFill="1" applyBorder="1" applyAlignment="1" applyProtection="1">
      <alignment horizontal="center" vertical="center"/>
    </xf>
    <xf numFmtId="3" fontId="21" fillId="0" borderId="99" xfId="42" applyNumberFormat="1" applyFont="1" applyFill="1" applyBorder="1" applyAlignment="1" applyProtection="1">
      <alignment vertical="center"/>
    </xf>
    <xf numFmtId="179" fontId="21" fillId="0" borderId="100" xfId="42" applyNumberFormat="1" applyFont="1" applyFill="1" applyBorder="1" applyAlignment="1" applyProtection="1">
      <alignment horizontal="center" vertical="center"/>
    </xf>
    <xf numFmtId="0" fontId="21" fillId="0" borderId="101" xfId="42" applyFont="1" applyFill="1" applyBorder="1" applyAlignment="1" applyProtection="1">
      <alignment horizontal="center" vertical="center"/>
    </xf>
    <xf numFmtId="3" fontId="21" fillId="0" borderId="102" xfId="42" applyNumberFormat="1" applyFont="1" applyFill="1" applyBorder="1" applyAlignment="1" applyProtection="1">
      <alignment horizontal="center" vertical="center"/>
    </xf>
    <xf numFmtId="3" fontId="21" fillId="0" borderId="103" xfId="42" applyNumberFormat="1" applyFont="1" applyFill="1" applyBorder="1" applyAlignment="1" applyProtection="1">
      <alignment vertical="center"/>
    </xf>
    <xf numFmtId="179" fontId="21" fillId="0" borderId="104" xfId="42" applyNumberFormat="1" applyFont="1" applyFill="1" applyBorder="1" applyAlignment="1" applyProtection="1">
      <alignment horizontal="center" vertical="center"/>
    </xf>
    <xf numFmtId="0" fontId="21" fillId="0" borderId="105" xfId="42" applyFont="1" applyFill="1" applyBorder="1" applyAlignment="1" applyProtection="1">
      <alignment vertical="center" wrapText="1"/>
    </xf>
    <xf numFmtId="3" fontId="21" fillId="0" borderId="106" xfId="42" applyNumberFormat="1" applyFont="1" applyFill="1" applyBorder="1" applyAlignment="1" applyProtection="1">
      <alignment vertical="center"/>
    </xf>
    <xf numFmtId="179" fontId="21" fillId="0" borderId="107" xfId="42" applyNumberFormat="1" applyFont="1" applyFill="1" applyBorder="1" applyAlignment="1" applyProtection="1">
      <alignment horizontal="center" vertical="center"/>
    </xf>
    <xf numFmtId="0" fontId="21" fillId="0" borderId="19" xfId="42" applyFont="1" applyFill="1" applyBorder="1" applyAlignment="1" applyProtection="1">
      <alignment vertical="center" wrapText="1"/>
    </xf>
    <xf numFmtId="0" fontId="21" fillId="0" borderId="20" xfId="42" applyFont="1" applyFill="1" applyBorder="1" applyAlignment="1" applyProtection="1">
      <alignment horizontal="center" vertical="center" wrapText="1"/>
    </xf>
    <xf numFmtId="0" fontId="26" fillId="0" borderId="108" xfId="42" applyFont="1" applyFill="1" applyBorder="1" applyAlignment="1" applyProtection="1">
      <alignment horizontal="center" vertical="center"/>
    </xf>
    <xf numFmtId="176" fontId="21" fillId="0" borderId="0" xfId="42" applyNumberFormat="1" applyFont="1" applyFill="1" applyBorder="1" applyAlignment="1" applyProtection="1">
      <alignment horizontal="center" vertical="center"/>
    </xf>
    <xf numFmtId="3" fontId="21" fillId="0" borderId="0" xfId="42" applyNumberFormat="1" applyFont="1" applyFill="1" applyBorder="1" applyAlignment="1" applyProtection="1">
      <alignment horizontal="center" vertical="center"/>
    </xf>
    <xf numFmtId="0" fontId="21" fillId="0" borderId="0" xfId="42" applyFont="1" applyFill="1" applyBorder="1" applyAlignment="1" applyProtection="1">
      <alignment vertical="center" shrinkToFit="1"/>
    </xf>
    <xf numFmtId="0" fontId="21" fillId="0" borderId="0" xfId="42" applyFont="1" applyFill="1" applyBorder="1" applyAlignment="1" applyProtection="1">
      <alignment horizontal="center" vertical="center" shrinkToFit="1"/>
    </xf>
    <xf numFmtId="0" fontId="26" fillId="0" borderId="0" xfId="42" applyFont="1" applyFill="1" applyBorder="1" applyAlignment="1" applyProtection="1">
      <alignment horizontal="center" vertical="center"/>
    </xf>
    <xf numFmtId="189" fontId="21" fillId="0" borderId="0" xfId="42" applyNumberFormat="1" applyFont="1" applyFill="1" applyBorder="1" applyAlignment="1" applyProtection="1">
      <alignment vertical="center"/>
    </xf>
    <xf numFmtId="183" fontId="21" fillId="0" borderId="0" xfId="42" applyNumberFormat="1" applyFont="1" applyFill="1" applyBorder="1" applyAlignment="1" applyProtection="1">
      <alignment horizontal="center" vertical="center"/>
    </xf>
    <xf numFmtId="3" fontId="21" fillId="0" borderId="0" xfId="42" applyNumberFormat="1" applyFont="1" applyFill="1" applyBorder="1" applyAlignment="1" applyProtection="1">
      <alignment vertical="center"/>
    </xf>
    <xf numFmtId="0" fontId="21" fillId="0" borderId="0" xfId="42" applyFont="1" applyFill="1" applyBorder="1" applyAlignment="1" applyProtection="1">
      <alignment horizontal="left" vertical="center"/>
    </xf>
    <xf numFmtId="0" fontId="25" fillId="0" borderId="0" xfId="42" applyFont="1" applyFill="1" applyBorder="1" applyAlignment="1" applyProtection="1">
      <alignment horizontal="right" vertical="center"/>
    </xf>
    <xf numFmtId="176" fontId="25" fillId="0" borderId="0" xfId="42" applyNumberFormat="1" applyFont="1" applyFill="1" applyBorder="1" applyAlignment="1" applyProtection="1">
      <alignment horizontal="left" vertical="center"/>
    </xf>
    <xf numFmtId="176" fontId="25" fillId="0" borderId="0" xfId="42" applyNumberFormat="1" applyFont="1" applyFill="1" applyBorder="1" applyAlignment="1" applyProtection="1">
      <alignment vertical="center"/>
    </xf>
    <xf numFmtId="176" fontId="22" fillId="0" borderId="0" xfId="42" applyNumberFormat="1" applyFont="1" applyFill="1" applyBorder="1" applyAlignment="1" applyProtection="1">
      <alignment horizontal="center" vertical="center"/>
    </xf>
    <xf numFmtId="3" fontId="22" fillId="0" borderId="0" xfId="42" applyNumberFormat="1" applyFont="1" applyFill="1" applyBorder="1" applyAlignment="1" applyProtection="1">
      <alignment vertical="center"/>
    </xf>
    <xf numFmtId="0" fontId="21" fillId="0" borderId="24" xfId="42" applyFont="1" applyFill="1" applyBorder="1" applyAlignment="1" applyProtection="1">
      <alignment vertical="center" wrapText="1"/>
    </xf>
    <xf numFmtId="0" fontId="21" fillId="0" borderId="25" xfId="42" applyFont="1" applyFill="1" applyBorder="1" applyAlignment="1" applyProtection="1">
      <alignment vertical="center" wrapText="1"/>
    </xf>
    <xf numFmtId="0" fontId="21" fillId="0" borderId="26" xfId="42" applyFont="1" applyFill="1" applyBorder="1" applyAlignment="1" applyProtection="1">
      <alignment horizontal="center" vertical="center" wrapText="1"/>
    </xf>
    <xf numFmtId="0" fontId="21" fillId="0" borderId="16" xfId="42" applyFont="1" applyFill="1" applyBorder="1" applyAlignment="1" applyProtection="1">
      <alignment vertical="center" wrapText="1"/>
    </xf>
    <xf numFmtId="0" fontId="22" fillId="0" borderId="109" xfId="42" applyFont="1" applyFill="1" applyBorder="1" applyAlignment="1" applyProtection="1">
      <alignment horizontal="center" vertical="center"/>
    </xf>
    <xf numFmtId="189" fontId="21" fillId="0" borderId="0" xfId="42" applyNumberFormat="1" applyFont="1" applyFill="1" applyBorder="1" applyAlignment="1" applyProtection="1">
      <alignment horizontal="right" vertical="center"/>
    </xf>
    <xf numFmtId="0" fontId="21" fillId="0" borderId="46" xfId="42" applyFont="1" applyFill="1" applyBorder="1" applyAlignment="1" applyProtection="1">
      <alignment vertical="center"/>
    </xf>
    <xf numFmtId="0" fontId="21" fillId="0" borderId="29" xfId="42" applyFont="1" applyFill="1" applyBorder="1" applyAlignment="1" applyProtection="1">
      <alignment vertical="center" shrinkToFit="1"/>
    </xf>
    <xf numFmtId="0" fontId="21" fillId="0" borderId="108" xfId="42" applyFont="1" applyFill="1" applyBorder="1" applyAlignment="1" applyProtection="1">
      <alignment vertical="center" shrinkToFit="1"/>
    </xf>
    <xf numFmtId="0" fontId="21" fillId="0" borderId="110" xfId="42" applyFont="1" applyFill="1" applyBorder="1" applyAlignment="1" applyProtection="1">
      <alignment horizontal="center" vertical="center" shrinkToFit="1"/>
    </xf>
    <xf numFmtId="0" fontId="21" fillId="0" borderId="20" xfId="42" applyFont="1" applyFill="1" applyBorder="1" applyAlignment="1" applyProtection="1">
      <alignment vertical="center" shrinkToFit="1"/>
    </xf>
    <xf numFmtId="0" fontId="26" fillId="0" borderId="111" xfId="42" applyFont="1" applyFill="1" applyBorder="1" applyAlignment="1" applyProtection="1">
      <alignment horizontal="center" vertical="center"/>
    </xf>
    <xf numFmtId="0" fontId="21" fillId="0" borderId="21" xfId="42" applyFont="1" applyFill="1" applyBorder="1" applyAlignment="1" applyProtection="1">
      <alignment vertical="center"/>
    </xf>
    <xf numFmtId="0" fontId="21" fillId="0" borderId="22" xfId="42" applyFont="1" applyFill="1" applyBorder="1" applyAlignment="1" applyProtection="1">
      <alignment vertical="center"/>
    </xf>
    <xf numFmtId="0" fontId="21" fillId="0" borderId="22" xfId="42" applyFont="1" applyFill="1" applyBorder="1" applyAlignment="1" applyProtection="1">
      <alignment horizontal="left" vertical="center"/>
    </xf>
    <xf numFmtId="0" fontId="25" fillId="0" borderId="22" xfId="42" applyFont="1" applyFill="1" applyBorder="1" applyAlignment="1" applyProtection="1">
      <alignment horizontal="right" vertical="center"/>
    </xf>
    <xf numFmtId="176" fontId="25" fillId="0" borderId="22" xfId="42" applyNumberFormat="1" applyFont="1" applyFill="1" applyBorder="1" applyAlignment="1" applyProtection="1">
      <alignment horizontal="left" vertical="center"/>
    </xf>
    <xf numFmtId="176" fontId="25" fillId="0" borderId="22" xfId="42" applyNumberFormat="1" applyFont="1" applyFill="1" applyBorder="1" applyAlignment="1" applyProtection="1">
      <alignment vertical="center"/>
    </xf>
    <xf numFmtId="176" fontId="22" fillId="0" borderId="22" xfId="42" applyNumberFormat="1" applyFont="1" applyFill="1" applyBorder="1" applyAlignment="1" applyProtection="1">
      <alignment horizontal="center" vertical="center"/>
    </xf>
    <xf numFmtId="3" fontId="22" fillId="0" borderId="22" xfId="42" applyNumberFormat="1" applyFont="1" applyFill="1" applyBorder="1" applyAlignment="1" applyProtection="1">
      <alignment vertical="center"/>
    </xf>
    <xf numFmtId="179" fontId="25" fillId="0" borderId="0" xfId="42" applyNumberFormat="1" applyFont="1" applyFill="1" applyBorder="1" applyAlignment="1" applyProtection="1">
      <alignment vertical="center"/>
    </xf>
    <xf numFmtId="182" fontId="21" fillId="0" borderId="0" xfId="33" applyNumberFormat="1" applyFont="1" applyFill="1" applyAlignment="1" applyProtection="1">
      <alignment vertical="center"/>
    </xf>
    <xf numFmtId="0" fontId="21" fillId="0" borderId="0" xfId="0" applyFont="1" applyFill="1" applyAlignment="1" applyProtection="1">
      <alignment horizontal="righ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vertical="center"/>
    </xf>
    <xf numFmtId="38" fontId="21" fillId="25" borderId="91" xfId="33" applyFont="1" applyFill="1" applyBorder="1" applyAlignment="1" applyProtection="1">
      <alignment vertical="center" shrinkToFit="1"/>
      <protection locked="0"/>
    </xf>
    <xf numFmtId="38" fontId="21" fillId="25" borderId="112" xfId="33" applyFont="1" applyFill="1" applyBorder="1" applyAlignment="1" applyProtection="1">
      <alignment vertical="center" shrinkToFit="1"/>
      <protection locked="0"/>
    </xf>
    <xf numFmtId="38" fontId="21" fillId="25" borderId="10" xfId="33" applyFont="1" applyFill="1" applyBorder="1" applyAlignment="1" applyProtection="1">
      <alignment vertical="center" shrinkToFit="1"/>
      <protection locked="0"/>
    </xf>
    <xf numFmtId="38" fontId="21" fillId="25" borderId="89" xfId="33" applyFont="1" applyFill="1" applyBorder="1" applyAlignment="1" applyProtection="1">
      <alignment vertical="center" shrinkToFit="1"/>
      <protection locked="0"/>
    </xf>
    <xf numFmtId="38" fontId="21" fillId="25" borderId="30" xfId="33" applyFont="1" applyFill="1" applyBorder="1" applyAlignment="1" applyProtection="1">
      <alignment vertical="center" shrinkToFit="1"/>
      <protection locked="0"/>
    </xf>
    <xf numFmtId="38" fontId="21" fillId="25" borderId="27" xfId="33" applyFont="1" applyFill="1" applyBorder="1" applyAlignment="1" applyProtection="1">
      <alignment vertical="center" shrinkToFit="1"/>
      <protection locked="0"/>
    </xf>
    <xf numFmtId="38" fontId="21" fillId="25" borderId="113" xfId="33" applyFont="1" applyFill="1" applyBorder="1" applyAlignment="1" applyProtection="1">
      <alignment vertical="center" shrinkToFit="1"/>
      <protection locked="0"/>
    </xf>
    <xf numFmtId="38" fontId="21" fillId="25" borderId="51" xfId="33" applyFont="1" applyFill="1" applyBorder="1" applyAlignment="1" applyProtection="1">
      <alignment vertical="center" shrinkToFit="1"/>
      <protection locked="0"/>
    </xf>
    <xf numFmtId="188" fontId="21" fillId="25" borderId="69" xfId="33" applyNumberFormat="1" applyFont="1" applyFill="1" applyBorder="1" applyAlignment="1" applyProtection="1">
      <alignment vertical="center"/>
      <protection locked="0"/>
    </xf>
    <xf numFmtId="184" fontId="21" fillId="25" borderId="114" xfId="33" applyNumberFormat="1" applyFont="1" applyFill="1" applyBorder="1" applyAlignment="1" applyProtection="1">
      <alignment vertical="center"/>
      <protection locked="0"/>
    </xf>
    <xf numFmtId="184" fontId="21" fillId="25" borderId="89" xfId="33" applyNumberFormat="1" applyFont="1" applyFill="1" applyBorder="1" applyAlignment="1" applyProtection="1">
      <alignment vertical="center"/>
      <protection locked="0"/>
    </xf>
    <xf numFmtId="0" fontId="21" fillId="0" borderId="115" xfId="44" applyFont="1" applyFill="1" applyBorder="1" applyAlignment="1" applyProtection="1">
      <alignment horizontal="center" vertical="center"/>
    </xf>
    <xf numFmtId="0" fontId="21" fillId="25" borderId="109" xfId="44" applyFont="1" applyFill="1" applyBorder="1" applyAlignment="1" applyProtection="1">
      <alignment horizontal="center" vertical="center"/>
      <protection locked="0"/>
    </xf>
    <xf numFmtId="0" fontId="21" fillId="25" borderId="111" xfId="44" applyFont="1" applyFill="1" applyBorder="1" applyAlignment="1" applyProtection="1">
      <alignment horizontal="center" vertical="center"/>
      <protection locked="0"/>
    </xf>
    <xf numFmtId="0" fontId="21" fillId="0" borderId="116" xfId="42" applyFont="1" applyFill="1" applyBorder="1" applyAlignment="1" applyProtection="1">
      <alignment horizontal="center" vertical="center"/>
    </xf>
    <xf numFmtId="0" fontId="21" fillId="0" borderId="39" xfId="42" applyFont="1" applyFill="1" applyBorder="1" applyAlignment="1" applyProtection="1">
      <alignment horizontal="distributed" vertical="center"/>
    </xf>
    <xf numFmtId="0" fontId="21" fillId="0" borderId="117" xfId="42" applyFont="1" applyFill="1" applyBorder="1" applyAlignment="1" applyProtection="1">
      <alignment horizontal="distributed" vertical="center"/>
    </xf>
    <xf numFmtId="177" fontId="21" fillId="0" borderId="0" xfId="44" applyNumberFormat="1" applyFont="1" applyFill="1" applyBorder="1" applyAlignment="1" applyProtection="1">
      <alignment horizontal="center" vertical="center" shrinkToFit="1"/>
    </xf>
    <xf numFmtId="3" fontId="21" fillId="0" borderId="0" xfId="33" applyNumberFormat="1" applyFont="1" applyFill="1" applyBorder="1" applyAlignment="1" applyProtection="1">
      <alignment vertical="center" shrinkToFit="1"/>
    </xf>
    <xf numFmtId="0" fontId="21" fillId="0" borderId="13" xfId="42" applyFont="1" applyFill="1" applyBorder="1" applyProtection="1"/>
    <xf numFmtId="0" fontId="21" fillId="0" borderId="0" xfId="42" applyFont="1" applyFill="1" applyBorder="1" applyProtection="1"/>
    <xf numFmtId="3" fontId="21" fillId="0" borderId="0" xfId="42" applyNumberFormat="1" applyFont="1" applyFill="1" applyBorder="1" applyAlignment="1" applyProtection="1">
      <alignment horizontal="center" vertical="center" wrapText="1"/>
    </xf>
    <xf numFmtId="3" fontId="21" fillId="0" borderId="0" xfId="42" applyNumberFormat="1" applyFont="1" applyFill="1" applyBorder="1" applyAlignment="1" applyProtection="1">
      <alignment horizontal="right" vertical="center"/>
    </xf>
    <xf numFmtId="0" fontId="21" fillId="0" borderId="0" xfId="42" applyFont="1" applyFill="1" applyBorder="1" applyAlignment="1" applyProtection="1">
      <alignment horizontal="center" vertical="center" wrapText="1"/>
    </xf>
    <xf numFmtId="0" fontId="21" fillId="0" borderId="0" xfId="44" applyFont="1" applyFill="1" applyBorder="1" applyAlignment="1" applyProtection="1">
      <alignment horizontal="left" vertical="center"/>
    </xf>
    <xf numFmtId="0" fontId="21" fillId="25" borderId="30" xfId="0" applyFont="1" applyFill="1" applyBorder="1" applyAlignment="1" applyProtection="1">
      <alignment vertical="center" shrinkToFit="1"/>
      <protection locked="0"/>
    </xf>
    <xf numFmtId="0" fontId="21" fillId="25" borderId="44" xfId="0" applyFont="1" applyFill="1" applyBorder="1" applyAlignment="1" applyProtection="1">
      <alignment shrinkToFit="1"/>
      <protection locked="0"/>
    </xf>
    <xf numFmtId="0" fontId="21" fillId="25" borderId="28" xfId="0" applyFont="1" applyFill="1" applyBorder="1" applyAlignment="1" applyProtection="1">
      <alignment vertical="center" shrinkToFit="1"/>
      <protection locked="0"/>
    </xf>
    <xf numFmtId="0" fontId="21" fillId="0" borderId="118" xfId="44" applyFont="1" applyFill="1" applyBorder="1" applyAlignment="1" applyProtection="1">
      <alignment vertical="center"/>
    </xf>
    <xf numFmtId="0" fontId="21" fillId="0" borderId="119" xfId="44" applyFont="1" applyFill="1" applyBorder="1" applyAlignment="1" applyProtection="1">
      <alignment vertical="center"/>
    </xf>
    <xf numFmtId="0" fontId="21" fillId="0" borderId="119" xfId="42" applyFont="1" applyFill="1" applyBorder="1" applyAlignment="1" applyProtection="1">
      <alignment horizontal="right" vertical="center"/>
    </xf>
    <xf numFmtId="0" fontId="21" fillId="0" borderId="120" xfId="44" applyFont="1" applyFill="1" applyBorder="1" applyAlignment="1" applyProtection="1">
      <alignment vertical="center"/>
    </xf>
    <xf numFmtId="191" fontId="21" fillId="0" borderId="0" xfId="42" applyNumberFormat="1" applyFont="1" applyFill="1" applyBorder="1" applyAlignment="1" applyProtection="1">
      <alignment horizontal="right" vertical="center"/>
    </xf>
    <xf numFmtId="187" fontId="21" fillId="0" borderId="31" xfId="42" applyNumberFormat="1" applyFont="1" applyFill="1" applyBorder="1" applyAlignment="1" applyProtection="1">
      <alignment horizontal="right" vertical="center"/>
    </xf>
    <xf numFmtId="187" fontId="21" fillId="0" borderId="0" xfId="42" applyNumberFormat="1" applyFont="1" applyFill="1" applyBorder="1" applyAlignment="1" applyProtection="1">
      <alignment horizontal="right" vertical="center"/>
    </xf>
    <xf numFmtId="187" fontId="21" fillId="0" borderId="112" xfId="42" applyNumberFormat="1" applyFont="1" applyFill="1" applyBorder="1" applyAlignment="1" applyProtection="1">
      <alignment horizontal="right" vertical="center"/>
    </xf>
    <xf numFmtId="187" fontId="21" fillId="0" borderId="87" xfId="42" applyNumberFormat="1" applyFont="1" applyFill="1" applyBorder="1" applyAlignment="1" applyProtection="1">
      <alignment horizontal="right" vertical="center"/>
    </xf>
    <xf numFmtId="0" fontId="21" fillId="0" borderId="26" xfId="44" applyFont="1" applyFill="1" applyBorder="1" applyAlignment="1" applyProtection="1">
      <alignment horizontal="center" vertical="center"/>
    </xf>
    <xf numFmtId="0" fontId="21" fillId="0" borderId="31" xfId="44" applyFont="1" applyFill="1" applyBorder="1" applyAlignment="1" applyProtection="1">
      <alignment horizontal="center" vertical="center"/>
    </xf>
    <xf numFmtId="0" fontId="21" fillId="0" borderId="119" xfId="44" applyFont="1" applyFill="1" applyBorder="1" applyAlignment="1" applyProtection="1">
      <alignment horizontal="center" vertical="center"/>
    </xf>
    <xf numFmtId="0" fontId="21" fillId="0" borderId="120" xfId="44" applyFont="1" applyFill="1" applyBorder="1" applyAlignment="1" applyProtection="1">
      <alignment horizontal="center" vertical="center"/>
    </xf>
    <xf numFmtId="0" fontId="21" fillId="0" borderId="26" xfId="44" applyFont="1" applyFill="1" applyBorder="1" applyAlignment="1" applyProtection="1">
      <alignment horizontal="left" vertical="center"/>
    </xf>
    <xf numFmtId="189" fontId="21" fillId="25" borderId="87" xfId="42" applyNumberFormat="1" applyFont="1" applyFill="1" applyBorder="1" applyAlignment="1" applyProtection="1">
      <alignment vertical="center"/>
      <protection locked="0"/>
    </xf>
    <xf numFmtId="189" fontId="21" fillId="25" borderId="65" xfId="42" applyNumberFormat="1" applyFont="1" applyFill="1" applyBorder="1" applyAlignment="1" applyProtection="1">
      <alignment vertical="center"/>
      <protection locked="0"/>
    </xf>
    <xf numFmtId="189" fontId="21" fillId="25" borderId="40" xfId="42" applyNumberFormat="1" applyFont="1" applyFill="1" applyBorder="1" applyAlignment="1" applyProtection="1">
      <alignment horizontal="right" vertical="center"/>
      <protection locked="0"/>
    </xf>
    <xf numFmtId="0" fontId="21" fillId="0" borderId="10" xfId="42" applyFont="1" applyFill="1" applyBorder="1" applyAlignment="1" applyProtection="1">
      <alignment vertical="center"/>
    </xf>
    <xf numFmtId="0" fontId="21" fillId="0" borderId="11" xfId="42" applyFont="1" applyFill="1" applyBorder="1" applyAlignment="1" applyProtection="1">
      <alignment vertical="center"/>
    </xf>
    <xf numFmtId="0" fontId="21" fillId="0" borderId="0" xfId="0" applyFont="1" applyFill="1" applyBorder="1" applyAlignment="1" applyProtection="1">
      <alignment horizontal="right" vertical="top" wrapText="1"/>
    </xf>
    <xf numFmtId="0" fontId="21" fillId="0" borderId="0" xfId="0" applyFont="1" applyFill="1" applyBorder="1" applyAlignment="1" applyProtection="1">
      <alignment horizontal="justify" vertical="top" wrapText="1"/>
    </xf>
    <xf numFmtId="0" fontId="21" fillId="0" borderId="0" xfId="0" applyFont="1" applyFill="1" applyBorder="1" applyAlignment="1" applyProtection="1">
      <alignment horizontal="right" wrapText="1"/>
    </xf>
    <xf numFmtId="0" fontId="21" fillId="0" borderId="0" xfId="0" applyFont="1" applyFill="1" applyBorder="1" applyAlignment="1" applyProtection="1">
      <alignment horizontal="justify" vertical="top"/>
    </xf>
    <xf numFmtId="0" fontId="26" fillId="0" borderId="0" xfId="0" applyFont="1" applyFill="1" applyBorder="1" applyAlignment="1" applyProtection="1"/>
    <xf numFmtId="0" fontId="21" fillId="0" borderId="0" xfId="0" applyFont="1" applyFill="1" applyBorder="1" applyAlignment="1" applyProtection="1">
      <alignment horizontal="center" vertical="top" wrapText="1"/>
    </xf>
    <xf numFmtId="40" fontId="21" fillId="0" borderId="0" xfId="33" applyNumberFormat="1" applyFont="1" applyFill="1" applyBorder="1" applyAlignment="1" applyProtection="1">
      <alignment vertical="center"/>
    </xf>
    <xf numFmtId="0" fontId="25" fillId="0" borderId="0" xfId="0" applyFont="1" applyFill="1" applyBorder="1" applyProtection="1"/>
    <xf numFmtId="0" fontId="26" fillId="0" borderId="0" xfId="0" applyFont="1" applyFill="1" applyBorder="1" applyProtection="1"/>
    <xf numFmtId="0" fontId="21" fillId="0" borderId="0" xfId="0" applyFont="1" applyFill="1" applyBorder="1" applyAlignment="1" applyProtection="1">
      <alignment horizontal="center"/>
    </xf>
    <xf numFmtId="0" fontId="21" fillId="0" borderId="0" xfId="0" applyFont="1" applyFill="1" applyBorder="1" applyAlignment="1" applyProtection="1">
      <alignment horizontal="center" vertical="top"/>
    </xf>
    <xf numFmtId="0" fontId="25" fillId="0" borderId="0" xfId="0" applyFont="1" applyFill="1" applyBorder="1" applyAlignment="1" applyProtection="1">
      <alignment horizontal="right" vertical="top"/>
    </xf>
    <xf numFmtId="0" fontId="21" fillId="0" borderId="0" xfId="0" applyFont="1" applyProtection="1"/>
    <xf numFmtId="0" fontId="21" fillId="0" borderId="0" xfId="0" applyFont="1" applyBorder="1" applyProtection="1"/>
    <xf numFmtId="0" fontId="21" fillId="0" borderId="10" xfId="0" applyFont="1" applyBorder="1" applyProtection="1"/>
    <xf numFmtId="0" fontId="21" fillId="0" borderId="11" xfId="0" applyFont="1" applyBorder="1" applyProtection="1"/>
    <xf numFmtId="0" fontId="21" fillId="0" borderId="12" xfId="0" applyFont="1" applyBorder="1" applyProtection="1"/>
    <xf numFmtId="0" fontId="21" fillId="0" borderId="13" xfId="0" applyFont="1" applyBorder="1" applyProtection="1"/>
    <xf numFmtId="0" fontId="21" fillId="0" borderId="14" xfId="0" applyFont="1" applyBorder="1" applyProtection="1"/>
    <xf numFmtId="0" fontId="21" fillId="0" borderId="0" xfId="0" applyFont="1" applyAlignment="1" applyProtection="1">
      <alignment vertical="center"/>
    </xf>
    <xf numFmtId="0" fontId="21" fillId="0" borderId="13" xfId="0" applyFont="1" applyBorder="1" applyAlignment="1" applyProtection="1">
      <alignment vertical="center"/>
    </xf>
    <xf numFmtId="0" fontId="21" fillId="0" borderId="0" xfId="0" applyFont="1" applyBorder="1" applyAlignment="1" applyProtection="1">
      <alignment vertical="center"/>
    </xf>
    <xf numFmtId="0" fontId="21" fillId="0" borderId="39"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0" borderId="109" xfId="0" applyFont="1" applyBorder="1" applyAlignment="1" applyProtection="1">
      <alignment horizontal="center" vertical="center"/>
    </xf>
    <xf numFmtId="0" fontId="21" fillId="0" borderId="40"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4" xfId="0" applyFont="1" applyBorder="1" applyAlignment="1" applyProtection="1">
      <alignment vertical="center"/>
    </xf>
    <xf numFmtId="0" fontId="21" fillId="0" borderId="0" xfId="0" applyFont="1" applyFill="1" applyBorder="1" applyProtection="1"/>
    <xf numFmtId="0" fontId="21" fillId="0" borderId="21" xfId="0" applyFont="1" applyBorder="1" applyProtection="1"/>
    <xf numFmtId="0" fontId="21" fillId="0" borderId="22" xfId="0" applyFont="1" applyBorder="1" applyProtection="1"/>
    <xf numFmtId="0" fontId="21" fillId="0" borderId="23" xfId="0" applyFont="1" applyBorder="1" applyProtection="1"/>
    <xf numFmtId="0" fontId="21" fillId="0" borderId="0" xfId="0" applyFont="1" applyBorder="1" applyAlignment="1" applyProtection="1">
      <alignment horizontal="right"/>
    </xf>
    <xf numFmtId="0" fontId="21" fillId="0" borderId="56" xfId="44" applyFont="1" applyFill="1" applyBorder="1" applyAlignment="1" applyProtection="1">
      <alignment horizontal="right" vertical="center"/>
    </xf>
    <xf numFmtId="0" fontId="21" fillId="0" borderId="32" xfId="42" applyFont="1" applyFill="1" applyBorder="1" applyAlignment="1" applyProtection="1">
      <alignment vertical="center"/>
    </xf>
    <xf numFmtId="0" fontId="21" fillId="0" borderId="119" xfId="42" applyFont="1" applyFill="1" applyBorder="1" applyAlignment="1" applyProtection="1">
      <alignment vertical="center"/>
    </xf>
    <xf numFmtId="0" fontId="21" fillId="0" borderId="61" xfId="44" applyFont="1" applyFill="1" applyBorder="1" applyAlignment="1" applyProtection="1">
      <alignment vertical="center" shrinkToFit="1"/>
    </xf>
    <xf numFmtId="0" fontId="21" fillId="0" borderId="32" xfId="44" applyFont="1" applyFill="1" applyBorder="1" applyAlignment="1" applyProtection="1">
      <alignment vertical="center" shrinkToFit="1"/>
    </xf>
    <xf numFmtId="0" fontId="21" fillId="0" borderId="68" xfId="44" applyFont="1" applyFill="1" applyBorder="1" applyAlignment="1" applyProtection="1">
      <alignment vertical="center"/>
    </xf>
    <xf numFmtId="0" fontId="21" fillId="0" borderId="29" xfId="44" applyFont="1" applyFill="1" applyBorder="1" applyAlignment="1" applyProtection="1">
      <alignment horizontal="right" vertical="center"/>
    </xf>
    <xf numFmtId="189" fontId="21" fillId="0" borderId="28" xfId="42" applyNumberFormat="1" applyFont="1" applyFill="1" applyBorder="1" applyAlignment="1" applyProtection="1">
      <alignment horizontal="center" vertical="center" shrinkToFit="1"/>
    </xf>
    <xf numFmtId="189" fontId="21" fillId="0" borderId="112" xfId="42" applyNumberFormat="1" applyFont="1" applyFill="1" applyBorder="1" applyAlignment="1" applyProtection="1">
      <alignment horizontal="center" vertical="center"/>
    </xf>
    <xf numFmtId="189" fontId="21" fillId="0" borderId="52" xfId="42" applyNumberFormat="1" applyFont="1" applyFill="1" applyBorder="1" applyAlignment="1" applyProtection="1">
      <alignment vertical="center"/>
    </xf>
    <xf numFmtId="189" fontId="21" fillId="0" borderId="122" xfId="42" applyNumberFormat="1" applyFont="1" applyFill="1" applyBorder="1" applyAlignment="1" applyProtection="1">
      <alignment vertical="center"/>
    </xf>
    <xf numFmtId="189" fontId="21" fillId="0" borderId="51" xfId="42" applyNumberFormat="1" applyFont="1" applyFill="1" applyBorder="1" applyAlignment="1" applyProtection="1">
      <alignment vertical="center"/>
    </xf>
    <xf numFmtId="189" fontId="21" fillId="0" borderId="53" xfId="42" applyNumberFormat="1" applyFont="1" applyFill="1" applyBorder="1" applyAlignment="1" applyProtection="1">
      <alignment vertical="center"/>
    </xf>
    <xf numFmtId="189" fontId="21" fillId="0" borderId="123" xfId="42" applyNumberFormat="1" applyFont="1" applyFill="1" applyBorder="1" applyAlignment="1" applyProtection="1">
      <alignment vertical="center"/>
    </xf>
    <xf numFmtId="189" fontId="21" fillId="0" borderId="65" xfId="42" applyNumberFormat="1" applyFont="1" applyFill="1" applyBorder="1" applyAlignment="1" applyProtection="1">
      <alignment vertical="center"/>
    </xf>
    <xf numFmtId="3" fontId="21" fillId="0" borderId="65" xfId="42" applyNumberFormat="1" applyFont="1" applyFill="1" applyBorder="1" applyAlignment="1" applyProtection="1">
      <alignment vertical="center"/>
    </xf>
    <xf numFmtId="0" fontId="24" fillId="0" borderId="14" xfId="0" applyFont="1" applyFill="1" applyBorder="1" applyAlignment="1" applyProtection="1">
      <alignment horizontal="right" vertical="center"/>
    </xf>
    <xf numFmtId="38" fontId="21" fillId="26" borderId="125" xfId="33" applyFont="1" applyFill="1" applyBorder="1" applyAlignment="1" applyProtection="1">
      <alignment vertical="center" shrinkToFit="1"/>
    </xf>
    <xf numFmtId="38" fontId="21" fillId="0" borderId="17" xfId="33" applyFont="1" applyFill="1" applyBorder="1" applyAlignment="1" applyProtection="1">
      <alignment vertical="center" shrinkToFit="1"/>
    </xf>
    <xf numFmtId="181" fontId="21" fillId="0" borderId="125" xfId="33" applyNumberFormat="1" applyFont="1" applyFill="1" applyBorder="1" applyAlignment="1" applyProtection="1">
      <alignment vertical="center" shrinkToFit="1"/>
    </xf>
    <xf numFmtId="3" fontId="21" fillId="0" borderId="125" xfId="33" applyNumberFormat="1" applyFont="1" applyFill="1" applyBorder="1" applyAlignment="1" applyProtection="1">
      <alignment vertical="center" shrinkToFit="1"/>
    </xf>
    <xf numFmtId="0" fontId="21" fillId="0" borderId="0" xfId="0" applyFont="1" applyAlignment="1" applyProtection="1">
      <alignment horizontal="right"/>
    </xf>
    <xf numFmtId="178" fontId="21" fillId="25" borderId="22" xfId="0" applyNumberFormat="1" applyFont="1" applyFill="1" applyBorder="1" applyAlignment="1" applyProtection="1">
      <alignment vertical="center"/>
    </xf>
    <xf numFmtId="0" fontId="21" fillId="25" borderId="22" xfId="0" applyFont="1" applyFill="1" applyBorder="1" applyAlignment="1" applyProtection="1">
      <alignment vertical="center" shrinkToFit="1"/>
    </xf>
    <xf numFmtId="0" fontId="21" fillId="25" borderId="22" xfId="44" applyFont="1" applyFill="1" applyBorder="1" applyAlignment="1" applyProtection="1">
      <alignment vertical="center" shrinkToFit="1"/>
    </xf>
    <xf numFmtId="0" fontId="21" fillId="25" borderId="22" xfId="0" applyFont="1" applyFill="1" applyBorder="1" applyAlignment="1" applyProtection="1">
      <alignment shrinkToFit="1"/>
    </xf>
    <xf numFmtId="180" fontId="21" fillId="0" borderId="56" xfId="44" applyNumberFormat="1" applyFont="1" applyFill="1" applyBorder="1" applyAlignment="1" applyProtection="1">
      <alignment horizontal="right" vertical="center"/>
    </xf>
    <xf numFmtId="38" fontId="21" fillId="26" borderId="47" xfId="33" applyFont="1" applyFill="1" applyBorder="1" applyAlignment="1" applyProtection="1">
      <alignment vertical="center" shrinkToFit="1"/>
    </xf>
    <xf numFmtId="38" fontId="21" fillId="26" borderId="55" xfId="33" applyFont="1" applyFill="1" applyBorder="1" applyAlignment="1" applyProtection="1">
      <alignment vertical="center" shrinkToFit="1"/>
    </xf>
    <xf numFmtId="181" fontId="21" fillId="26" borderId="35" xfId="33" applyNumberFormat="1" applyFont="1" applyFill="1" applyBorder="1" applyAlignment="1" applyProtection="1">
      <alignment vertical="center" shrinkToFit="1"/>
    </xf>
    <xf numFmtId="181" fontId="21" fillId="26" borderId="54" xfId="33" applyNumberFormat="1" applyFont="1" applyFill="1" applyBorder="1" applyAlignment="1" applyProtection="1">
      <alignment vertical="center" shrinkToFit="1"/>
    </xf>
    <xf numFmtId="3" fontId="21" fillId="0" borderId="44" xfId="44" applyNumberFormat="1" applyFont="1" applyFill="1" applyBorder="1" applyAlignment="1" applyProtection="1">
      <alignment vertical="center" shrinkToFit="1"/>
    </xf>
    <xf numFmtId="0" fontId="21" fillId="24" borderId="0" xfId="45" applyFont="1" applyFill="1" applyBorder="1" applyAlignment="1">
      <alignment horizontal="right" vertical="center"/>
    </xf>
    <xf numFmtId="178" fontId="21" fillId="25" borderId="11" xfId="0" applyNumberFormat="1" applyFont="1" applyFill="1" applyBorder="1" applyAlignment="1" applyProtection="1">
      <alignment vertical="center"/>
      <protection locked="0"/>
    </xf>
    <xf numFmtId="0" fontId="21" fillId="25" borderId="11" xfId="0" applyFont="1" applyFill="1" applyBorder="1" applyAlignment="1" applyProtection="1">
      <alignment vertical="center" shrinkToFit="1"/>
      <protection locked="0"/>
    </xf>
    <xf numFmtId="0" fontId="21" fillId="25" borderId="11" xfId="44" applyFont="1" applyFill="1" applyBorder="1" applyAlignment="1" applyProtection="1">
      <alignment vertical="center" shrinkToFit="1"/>
      <protection locked="0"/>
    </xf>
    <xf numFmtId="0" fontId="21" fillId="25" borderId="11" xfId="0" applyFont="1" applyFill="1" applyBorder="1" applyAlignment="1" applyProtection="1">
      <alignment shrinkToFit="1"/>
      <protection locked="0"/>
    </xf>
    <xf numFmtId="3" fontId="21" fillId="0" borderId="0" xfId="44" applyNumberFormat="1" applyFont="1" applyFill="1" applyBorder="1" applyAlignment="1" applyProtection="1">
      <alignment vertical="center"/>
    </xf>
    <xf numFmtId="49" fontId="21" fillId="25" borderId="11" xfId="44" applyNumberFormat="1" applyFont="1" applyFill="1" applyBorder="1" applyAlignment="1" applyProtection="1">
      <alignment vertical="center" shrinkToFit="1"/>
      <protection locked="0"/>
    </xf>
    <xf numFmtId="0" fontId="21" fillId="25" borderId="11" xfId="44" applyFont="1" applyFill="1" applyBorder="1" applyAlignment="1" applyProtection="1">
      <alignment horizontal="center" vertical="center" shrinkToFit="1"/>
      <protection locked="0"/>
    </xf>
    <xf numFmtId="38" fontId="21" fillId="25" borderId="11" xfId="33" applyFont="1" applyFill="1" applyBorder="1" applyAlignment="1" applyProtection="1">
      <alignment vertical="center" shrinkToFit="1"/>
      <protection locked="0"/>
    </xf>
    <xf numFmtId="187" fontId="21" fillId="0" borderId="126" xfId="42" applyNumberFormat="1" applyFont="1" applyFill="1" applyBorder="1" applyAlignment="1" applyProtection="1">
      <alignment horizontal="right" vertical="center"/>
    </xf>
    <xf numFmtId="4" fontId="21" fillId="0" borderId="35" xfId="33" applyNumberFormat="1" applyFont="1" applyFill="1" applyBorder="1" applyAlignment="1" applyProtection="1">
      <alignment horizontal="right" vertical="center" shrinkToFit="1"/>
    </xf>
    <xf numFmtId="4" fontId="21" fillId="0" borderId="125" xfId="33" applyNumberFormat="1" applyFont="1" applyFill="1" applyBorder="1" applyAlignment="1" applyProtection="1">
      <alignment horizontal="right" vertical="center" shrinkToFit="1"/>
    </xf>
    <xf numFmtId="0" fontId="21" fillId="0" borderId="0" xfId="44"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3" fontId="21" fillId="0" borderId="0" xfId="44" applyNumberFormat="1" applyFont="1" applyFill="1" applyBorder="1" applyAlignment="1" applyProtection="1">
      <alignment vertical="center" shrinkToFit="1"/>
    </xf>
    <xf numFmtId="0" fontId="0" fillId="0" borderId="30" xfId="0" applyBorder="1" applyAlignment="1" applyProtection="1">
      <alignment horizontal="center" vertical="center" wrapText="1"/>
    </xf>
    <xf numFmtId="0" fontId="0" fillId="0" borderId="43" xfId="0" applyBorder="1" applyAlignment="1" applyProtection="1">
      <alignment horizontal="center" vertical="center" wrapText="1"/>
    </xf>
    <xf numFmtId="0" fontId="0" fillId="0" borderId="44" xfId="0" applyBorder="1" applyAlignment="1" applyProtection="1">
      <alignment horizontal="center" vertical="center" wrapText="1"/>
    </xf>
    <xf numFmtId="3" fontId="21" fillId="0" borderId="43" xfId="44" applyNumberFormat="1" applyFont="1" applyFill="1" applyBorder="1" applyAlignment="1" applyProtection="1">
      <alignment vertical="center" shrinkToFit="1"/>
    </xf>
    <xf numFmtId="3" fontId="21" fillId="0" borderId="30" xfId="44" applyNumberFormat="1" applyFont="1" applyFill="1" applyBorder="1" applyAlignment="1" applyProtection="1">
      <alignment vertical="center" shrinkToFit="1"/>
    </xf>
    <xf numFmtId="3" fontId="21" fillId="0" borderId="48" xfId="44" applyNumberFormat="1" applyFont="1" applyFill="1" applyBorder="1" applyAlignment="1" applyProtection="1">
      <alignment vertical="center" shrinkToFit="1"/>
    </xf>
    <xf numFmtId="3" fontId="21" fillId="0" borderId="111" xfId="44" applyNumberFormat="1" applyFont="1" applyFill="1" applyBorder="1" applyAlignment="1" applyProtection="1">
      <alignment vertical="center" shrinkToFit="1"/>
    </xf>
    <xf numFmtId="3" fontId="21" fillId="0" borderId="49" xfId="44" applyNumberFormat="1" applyFont="1" applyFill="1" applyBorder="1" applyAlignment="1" applyProtection="1">
      <alignment vertical="center" shrinkToFit="1"/>
    </xf>
    <xf numFmtId="3" fontId="21" fillId="0" borderId="39" xfId="44" applyNumberFormat="1" applyFont="1" applyFill="1" applyBorder="1" applyAlignment="1" applyProtection="1">
      <alignment vertical="center" shrinkToFit="1"/>
    </xf>
    <xf numFmtId="3" fontId="21" fillId="0" borderId="109" xfId="44" applyNumberFormat="1" applyFont="1" applyFill="1" applyBorder="1" applyAlignment="1" applyProtection="1">
      <alignment vertical="center" shrinkToFit="1"/>
    </xf>
    <xf numFmtId="3" fontId="21" fillId="0" borderId="40" xfId="44" applyNumberFormat="1" applyFont="1" applyFill="1" applyBorder="1" applyAlignment="1" applyProtection="1">
      <alignment vertical="center" shrinkToFit="1"/>
    </xf>
    <xf numFmtId="0" fontId="0" fillId="0" borderId="41" xfId="0" applyBorder="1"/>
    <xf numFmtId="0" fontId="36" fillId="0" borderId="41" xfId="0" applyFont="1" applyBorder="1" applyAlignment="1">
      <alignment horizontal="center"/>
    </xf>
    <xf numFmtId="0" fontId="0" fillId="0" borderId="46" xfId="0" applyBorder="1"/>
    <xf numFmtId="0" fontId="0" fillId="0" borderId="127" xfId="0" applyBorder="1"/>
    <xf numFmtId="0" fontId="0" fillId="0" borderId="128" xfId="0" applyBorder="1"/>
    <xf numFmtId="0" fontId="0" fillId="0" borderId="129" xfId="0" applyBorder="1"/>
    <xf numFmtId="3" fontId="0" fillId="0" borderId="130" xfId="0" applyNumberFormat="1" applyBorder="1"/>
    <xf numFmtId="3" fontId="0" fillId="0" borderId="131" xfId="0" applyNumberFormat="1" applyBorder="1"/>
    <xf numFmtId="3" fontId="0" fillId="0" borderId="132" xfId="0" applyNumberFormat="1" applyBorder="1"/>
    <xf numFmtId="3" fontId="0" fillId="0" borderId="133" xfId="0" applyNumberFormat="1" applyBorder="1"/>
    <xf numFmtId="3" fontId="0" fillId="0" borderId="0" xfId="0" applyNumberFormat="1" applyBorder="1"/>
    <xf numFmtId="3" fontId="0" fillId="0" borderId="42" xfId="0" applyNumberFormat="1" applyBorder="1"/>
    <xf numFmtId="3" fontId="0" fillId="0" borderId="134" xfId="0" applyNumberFormat="1" applyBorder="1"/>
    <xf numFmtId="3" fontId="0" fillId="0" borderId="135" xfId="0" applyNumberFormat="1" applyBorder="1"/>
    <xf numFmtId="0" fontId="0" fillId="0" borderId="0" xfId="0" applyBorder="1" applyAlignment="1">
      <alignment horizontal="center"/>
    </xf>
    <xf numFmtId="3" fontId="0" fillId="0" borderId="0" xfId="0" applyNumberFormat="1" applyFill="1" applyBorder="1"/>
    <xf numFmtId="3" fontId="0" fillId="27" borderId="136" xfId="0" applyNumberFormat="1" applyFill="1" applyBorder="1"/>
    <xf numFmtId="3" fontId="0" fillId="27" borderId="137" xfId="0" applyNumberFormat="1" applyFill="1" applyBorder="1"/>
    <xf numFmtId="3" fontId="0" fillId="27" borderId="138" xfId="0" applyNumberFormat="1" applyFill="1" applyBorder="1"/>
    <xf numFmtId="3" fontId="0" fillId="27" borderId="139" xfId="0" applyNumberFormat="1" applyFill="1" applyBorder="1"/>
    <xf numFmtId="3" fontId="0" fillId="0" borderId="42" xfId="0" applyNumberFormat="1" applyFill="1" applyBorder="1"/>
    <xf numFmtId="3" fontId="0" fillId="0" borderId="56" xfId="0" applyNumberFormat="1" applyFill="1" applyBorder="1"/>
    <xf numFmtId="3" fontId="0" fillId="0" borderId="62" xfId="0" applyNumberFormat="1" applyFill="1" applyBorder="1"/>
    <xf numFmtId="3" fontId="0" fillId="0" borderId="140" xfId="0" applyNumberFormat="1" applyBorder="1"/>
    <xf numFmtId="0" fontId="0" fillId="0" borderId="141" xfId="0" applyBorder="1"/>
    <xf numFmtId="3" fontId="0" fillId="0" borderId="142" xfId="0" applyNumberFormat="1" applyBorder="1"/>
    <xf numFmtId="3" fontId="0" fillId="0" borderId="143" xfId="0" applyNumberFormat="1" applyBorder="1"/>
    <xf numFmtId="3" fontId="0" fillId="0" borderId="144" xfId="0" applyNumberFormat="1" applyBorder="1"/>
    <xf numFmtId="3" fontId="0" fillId="0" borderId="136" xfId="0" applyNumberFormat="1" applyBorder="1"/>
    <xf numFmtId="0" fontId="36" fillId="0" borderId="145" xfId="0" applyFont="1" applyBorder="1"/>
    <xf numFmtId="0" fontId="36" fillId="0" borderId="0" xfId="0" applyFont="1" applyAlignment="1"/>
    <xf numFmtId="0" fontId="36" fillId="0" borderId="0" xfId="0" applyFont="1"/>
    <xf numFmtId="0" fontId="36" fillId="0" borderId="145" xfId="0" applyFont="1" applyBorder="1" applyAlignment="1">
      <alignment horizontal="center"/>
    </xf>
    <xf numFmtId="0" fontId="0" fillId="0" borderId="146" xfId="0" applyBorder="1" applyAlignment="1">
      <alignment horizontal="center"/>
    </xf>
    <xf numFmtId="184" fontId="0" fillId="0" borderId="36" xfId="0" applyNumberFormat="1" applyBorder="1"/>
    <xf numFmtId="190" fontId="0" fillId="0" borderId="35" xfId="0" applyNumberFormat="1" applyBorder="1"/>
    <xf numFmtId="190" fontId="0" fillId="0" borderId="150" xfId="0" applyNumberFormat="1" applyBorder="1"/>
    <xf numFmtId="179" fontId="0" fillId="0" borderId="127" xfId="0" applyNumberFormat="1" applyBorder="1"/>
    <xf numFmtId="179" fontId="0" fillId="0" borderId="141" xfId="0" applyNumberFormat="1" applyBorder="1"/>
    <xf numFmtId="179" fontId="36" fillId="0" borderId="145" xfId="0" applyNumberFormat="1" applyFont="1" applyBorder="1"/>
    <xf numFmtId="179" fontId="0" fillId="0" borderId="41" xfId="0" applyNumberFormat="1" applyBorder="1"/>
    <xf numFmtId="179" fontId="0" fillId="0" borderId="129" xfId="0" applyNumberFormat="1" applyBorder="1"/>
    <xf numFmtId="179" fontId="36" fillId="0" borderId="152" xfId="0" applyNumberFormat="1" applyFont="1" applyBorder="1"/>
    <xf numFmtId="179" fontId="0" fillId="0" borderId="0" xfId="0" applyNumberFormat="1"/>
    <xf numFmtId="0" fontId="6" fillId="0" borderId="145" xfId="0" applyFont="1" applyBorder="1"/>
    <xf numFmtId="0" fontId="6" fillId="0" borderId="152" xfId="0" applyFont="1" applyBorder="1"/>
    <xf numFmtId="0" fontId="36" fillId="0" borderId="145" xfId="0" applyFont="1" applyFill="1" applyBorder="1" applyAlignment="1">
      <alignment horizontal="center"/>
    </xf>
    <xf numFmtId="0" fontId="0" fillId="0" borderId="153" xfId="0" applyBorder="1"/>
    <xf numFmtId="3" fontId="0" fillId="0" borderId="154" xfId="0" applyNumberFormat="1" applyBorder="1"/>
    <xf numFmtId="3" fontId="0" fillId="0" borderId="155" xfId="0" applyNumberFormat="1" applyBorder="1"/>
    <xf numFmtId="0" fontId="0" fillId="0" borderId="156" xfId="0" applyBorder="1" applyAlignment="1">
      <alignment horizontal="center"/>
    </xf>
    <xf numFmtId="0" fontId="0" fillId="0" borderId="157" xfId="0" applyBorder="1" applyAlignment="1">
      <alignment horizontal="center"/>
    </xf>
    <xf numFmtId="0" fontId="0" fillId="0" borderId="158" xfId="0" applyBorder="1" applyAlignment="1">
      <alignment horizontal="center"/>
    </xf>
    <xf numFmtId="3" fontId="0" fillId="0" borderId="159" xfId="0" applyNumberFormat="1" applyBorder="1"/>
    <xf numFmtId="0" fontId="0" fillId="0" borderId="156" xfId="0" applyBorder="1"/>
    <xf numFmtId="0" fontId="0" fillId="0" borderId="160" xfId="0" applyBorder="1" applyAlignment="1">
      <alignment horizontal="center"/>
    </xf>
    <xf numFmtId="179" fontId="0" fillId="0" borderId="153" xfId="0" applyNumberFormat="1" applyBorder="1"/>
    <xf numFmtId="3" fontId="0" fillId="0" borderId="157" xfId="0" applyNumberFormat="1" applyBorder="1" applyAlignment="1">
      <alignment horizontal="center"/>
    </xf>
    <xf numFmtId="3" fontId="0" fillId="0" borderId="158" xfId="0" applyNumberFormat="1" applyBorder="1" applyAlignment="1">
      <alignment horizontal="center"/>
    </xf>
    <xf numFmtId="0" fontId="0" fillId="28" borderId="30" xfId="0" applyFill="1" applyBorder="1"/>
    <xf numFmtId="0" fontId="0" fillId="0" borderId="30" xfId="0" applyBorder="1"/>
    <xf numFmtId="0" fontId="22" fillId="0" borderId="112" xfId="42" applyFont="1" applyFill="1" applyBorder="1" applyAlignment="1" applyProtection="1">
      <alignment horizontal="center" vertical="center"/>
    </xf>
    <xf numFmtId="189" fontId="21" fillId="0" borderId="63" xfId="42" applyNumberFormat="1" applyFont="1" applyFill="1" applyBorder="1" applyAlignment="1" applyProtection="1">
      <alignment vertical="center"/>
    </xf>
    <xf numFmtId="0" fontId="21" fillId="0" borderId="90" xfId="42" applyNumberFormat="1" applyFont="1" applyFill="1" applyBorder="1" applyAlignment="1" applyProtection="1">
      <alignment horizontal="right" vertical="center"/>
    </xf>
    <xf numFmtId="188" fontId="21" fillId="0" borderId="0" xfId="33" applyNumberFormat="1" applyFont="1" applyFill="1" applyBorder="1" applyAlignment="1" applyProtection="1">
      <alignment vertical="center"/>
    </xf>
    <xf numFmtId="0" fontId="24" fillId="0" borderId="0" xfId="0" applyFont="1" applyFill="1" applyAlignment="1" applyProtection="1">
      <alignment horizontal="right" vertical="center"/>
    </xf>
    <xf numFmtId="189" fontId="21" fillId="25" borderId="112" xfId="42" applyNumberFormat="1" applyFont="1" applyFill="1" applyBorder="1" applyAlignment="1" applyProtection="1">
      <alignment horizontal="right" vertical="center"/>
      <protection locked="0"/>
    </xf>
    <xf numFmtId="0" fontId="25" fillId="0" borderId="76" xfId="42" applyFont="1" applyFill="1" applyBorder="1" applyAlignment="1" applyProtection="1">
      <alignment horizontal="distributed" vertical="center" wrapText="1" shrinkToFit="1"/>
    </xf>
    <xf numFmtId="0" fontId="21" fillId="0" borderId="31" xfId="44" applyFont="1" applyFill="1" applyBorder="1" applyAlignment="1" applyProtection="1">
      <alignment horizontal="left" vertical="center"/>
    </xf>
    <xf numFmtId="38" fontId="21" fillId="25" borderId="52" xfId="33" applyFont="1" applyFill="1" applyBorder="1" applyAlignment="1" applyProtection="1">
      <alignment vertical="center" shrinkToFit="1"/>
      <protection locked="0"/>
    </xf>
    <xf numFmtId="38" fontId="21" fillId="0" borderId="61" xfId="33" applyFont="1" applyFill="1" applyBorder="1" applyAlignment="1" applyProtection="1">
      <alignment horizontal="center" vertical="center" shrinkToFit="1"/>
    </xf>
    <xf numFmtId="38" fontId="21" fillId="25" borderId="0" xfId="33" applyFont="1" applyFill="1" applyBorder="1" applyAlignment="1" applyProtection="1">
      <alignment vertical="center" shrinkToFit="1"/>
      <protection locked="0"/>
    </xf>
    <xf numFmtId="38" fontId="21" fillId="26" borderId="0" xfId="33" applyFont="1" applyFill="1" applyBorder="1" applyAlignment="1" applyProtection="1">
      <alignment vertical="center" shrinkToFit="1"/>
    </xf>
    <xf numFmtId="189" fontId="21" fillId="0" borderId="0" xfId="33" applyNumberFormat="1" applyFont="1" applyFill="1" applyBorder="1" applyAlignment="1" applyProtection="1">
      <alignment vertical="center" shrinkToFit="1"/>
    </xf>
    <xf numFmtId="38" fontId="21" fillId="0" borderId="0" xfId="33" applyFont="1" applyFill="1" applyBorder="1" applyAlignment="1" applyProtection="1">
      <alignment vertical="center" shrinkToFit="1"/>
    </xf>
    <xf numFmtId="4" fontId="21" fillId="0" borderId="0" xfId="44" applyNumberFormat="1" applyFont="1" applyFill="1" applyBorder="1" applyAlignment="1" applyProtection="1">
      <alignment vertical="center" shrinkToFit="1"/>
    </xf>
    <xf numFmtId="181" fontId="21" fillId="0" borderId="0" xfId="33" applyNumberFormat="1" applyFont="1" applyFill="1" applyBorder="1" applyAlignment="1" applyProtection="1">
      <alignment vertical="center" shrinkToFit="1"/>
    </xf>
    <xf numFmtId="38" fontId="21" fillId="26" borderId="151" xfId="33" applyFont="1" applyFill="1" applyBorder="1" applyAlignment="1" applyProtection="1">
      <alignment vertical="center" shrinkToFit="1"/>
    </xf>
    <xf numFmtId="189" fontId="21" fillId="0" borderId="19" xfId="33" applyNumberFormat="1" applyFont="1" applyFill="1" applyBorder="1" applyAlignment="1" applyProtection="1">
      <alignment vertical="center" shrinkToFit="1"/>
    </xf>
    <xf numFmtId="38" fontId="21" fillId="0" borderId="19" xfId="33" applyFont="1" applyFill="1" applyBorder="1" applyAlignment="1" applyProtection="1">
      <alignment vertical="center" shrinkToFit="1"/>
    </xf>
    <xf numFmtId="181" fontId="21" fillId="0" borderId="151" xfId="33" applyNumberFormat="1" applyFont="1" applyFill="1" applyBorder="1" applyAlignment="1" applyProtection="1">
      <alignment vertical="center" shrinkToFit="1"/>
    </xf>
    <xf numFmtId="3" fontId="21" fillId="0" borderId="151" xfId="33" applyNumberFormat="1" applyFont="1" applyFill="1" applyBorder="1" applyAlignment="1" applyProtection="1">
      <alignment vertical="center" shrinkToFit="1"/>
    </xf>
    <xf numFmtId="40" fontId="21" fillId="25" borderId="35" xfId="33" applyNumberFormat="1" applyFont="1" applyFill="1" applyBorder="1" applyAlignment="1" applyProtection="1">
      <alignment vertical="center" shrinkToFit="1"/>
      <protection locked="0"/>
    </xf>
    <xf numFmtId="40" fontId="21" fillId="25" borderId="54" xfId="33" applyNumberFormat="1" applyFont="1" applyFill="1" applyBorder="1" applyAlignment="1" applyProtection="1">
      <alignment vertical="center" shrinkToFit="1"/>
      <protection locked="0"/>
    </xf>
    <xf numFmtId="40" fontId="21" fillId="25" borderId="125" xfId="33" applyNumberFormat="1" applyFont="1" applyFill="1" applyBorder="1" applyAlignment="1" applyProtection="1">
      <alignment vertical="center" shrinkToFit="1"/>
      <protection locked="0"/>
    </xf>
    <xf numFmtId="40" fontId="21" fillId="25" borderId="151" xfId="33" applyNumberFormat="1" applyFont="1" applyFill="1" applyBorder="1" applyAlignment="1" applyProtection="1">
      <alignment vertical="center" shrinkToFit="1"/>
      <protection locked="0"/>
    </xf>
    <xf numFmtId="184" fontId="38" fillId="0" borderId="42" xfId="44" applyNumberFormat="1" applyFont="1" applyFill="1" applyBorder="1" applyAlignment="1" applyProtection="1">
      <alignment vertical="center" shrinkToFit="1"/>
    </xf>
    <xf numFmtId="184" fontId="38" fillId="0" borderId="42" xfId="44" applyNumberFormat="1" applyFont="1" applyFill="1" applyBorder="1" applyAlignment="1" applyProtection="1">
      <alignment horizontal="right" vertical="center"/>
    </xf>
    <xf numFmtId="184" fontId="38" fillId="0" borderId="42" xfId="44" applyNumberFormat="1" applyFont="1" applyFill="1" applyBorder="1" applyAlignment="1" applyProtection="1">
      <alignment vertical="center"/>
    </xf>
    <xf numFmtId="190" fontId="38" fillId="0" borderId="42" xfId="44" applyNumberFormat="1" applyFont="1" applyFill="1" applyBorder="1" applyAlignment="1" applyProtection="1">
      <alignment vertical="center"/>
    </xf>
    <xf numFmtId="0" fontId="38" fillId="0" borderId="41" xfId="44" applyFont="1" applyFill="1" applyBorder="1" applyAlignment="1" applyProtection="1">
      <alignment vertical="center"/>
    </xf>
    <xf numFmtId="0" fontId="38" fillId="0" borderId="0" xfId="44" applyFont="1" applyFill="1" applyBorder="1" applyAlignment="1" applyProtection="1">
      <alignment vertical="center"/>
    </xf>
    <xf numFmtId="0" fontId="38" fillId="0" borderId="36" xfId="44" applyFont="1" applyFill="1" applyBorder="1" applyAlignment="1" applyProtection="1">
      <alignment vertical="center"/>
    </xf>
    <xf numFmtId="0" fontId="38" fillId="0" borderId="67" xfId="44" applyFont="1" applyFill="1" applyBorder="1" applyAlignment="1" applyProtection="1">
      <alignment vertical="center"/>
    </xf>
    <xf numFmtId="0" fontId="25" fillId="0" borderId="105" xfId="42" applyFont="1" applyFill="1" applyBorder="1" applyAlignment="1" applyProtection="1">
      <alignment horizontal="center" vertical="center" textRotation="255" wrapText="1"/>
    </xf>
    <xf numFmtId="0" fontId="21" fillId="0" borderId="94" xfId="42" applyFont="1" applyFill="1" applyBorder="1" applyAlignment="1" applyProtection="1">
      <alignment horizontal="center" vertical="center"/>
    </xf>
    <xf numFmtId="3" fontId="21" fillId="0" borderId="185" xfId="42" applyNumberFormat="1" applyFont="1" applyFill="1" applyBorder="1" applyAlignment="1" applyProtection="1">
      <alignment horizontal="center" vertical="center"/>
    </xf>
    <xf numFmtId="3" fontId="21" fillId="0" borderId="96" xfId="42" applyNumberFormat="1" applyFont="1" applyFill="1" applyBorder="1" applyAlignment="1" applyProtection="1">
      <alignment vertical="center"/>
    </xf>
    <xf numFmtId="179" fontId="21" fillId="0" borderId="186" xfId="42" applyNumberFormat="1" applyFont="1" applyFill="1" applyBorder="1" applyAlignment="1" applyProtection="1">
      <alignment horizontal="center" vertical="center"/>
    </xf>
    <xf numFmtId="0" fontId="25" fillId="0" borderId="17" xfId="42" applyFont="1" applyFill="1" applyBorder="1" applyAlignment="1" applyProtection="1">
      <alignment horizontal="center" vertical="center" textRotation="255" wrapText="1"/>
    </xf>
    <xf numFmtId="0" fontId="21" fillId="0" borderId="18" xfId="42" applyFont="1" applyFill="1" applyBorder="1" applyAlignment="1" applyProtection="1">
      <alignment horizontal="center" vertical="center"/>
    </xf>
    <xf numFmtId="3" fontId="21" fillId="0" borderId="187" xfId="42" applyNumberFormat="1" applyFont="1" applyFill="1" applyBorder="1" applyAlignment="1" applyProtection="1">
      <alignment horizontal="center" vertical="center"/>
    </xf>
    <xf numFmtId="3" fontId="21" fillId="0" borderId="90" xfId="42" applyNumberFormat="1" applyFont="1" applyFill="1" applyBorder="1" applyAlignment="1" applyProtection="1">
      <alignment vertical="center"/>
    </xf>
    <xf numFmtId="179" fontId="21" fillId="0" borderId="188" xfId="42" applyNumberFormat="1" applyFont="1" applyFill="1" applyBorder="1" applyAlignment="1" applyProtection="1">
      <alignment horizontal="center" vertical="center"/>
    </xf>
    <xf numFmtId="0" fontId="25" fillId="0" borderId="55" xfId="42" applyFont="1" applyFill="1" applyBorder="1" applyAlignment="1" applyProtection="1">
      <alignment horizontal="center" vertical="center" textRotation="255" wrapText="1"/>
    </xf>
    <xf numFmtId="0" fontId="25" fillId="0" borderId="189" xfId="42" applyFont="1" applyFill="1" applyBorder="1" applyAlignment="1" applyProtection="1">
      <alignment horizontal="center" vertical="center" textRotation="255" wrapText="1"/>
    </xf>
    <xf numFmtId="0" fontId="26" fillId="0" borderId="185" xfId="42" applyFont="1" applyFill="1" applyBorder="1" applyAlignment="1" applyProtection="1">
      <alignment horizontal="center" vertical="center"/>
    </xf>
    <xf numFmtId="0" fontId="26" fillId="0" borderId="187" xfId="42" applyFont="1" applyFill="1" applyBorder="1" applyAlignment="1" applyProtection="1">
      <alignment horizontal="center" vertical="center"/>
    </xf>
    <xf numFmtId="0" fontId="26" fillId="0" borderId="73" xfId="42" applyFont="1" applyFill="1" applyBorder="1" applyAlignment="1" applyProtection="1">
      <alignment horizontal="center" vertical="center"/>
    </xf>
    <xf numFmtId="0" fontId="26" fillId="0" borderId="102" xfId="42" applyFont="1" applyFill="1" applyBorder="1" applyAlignment="1" applyProtection="1">
      <alignment horizontal="center" vertical="center"/>
    </xf>
    <xf numFmtId="0" fontId="39" fillId="0" borderId="129" xfId="0" applyFont="1" applyBorder="1"/>
    <xf numFmtId="0" fontId="39" fillId="0" borderId="127" xfId="0" applyFont="1" applyBorder="1"/>
    <xf numFmtId="3" fontId="39" fillId="0" borderId="134" xfId="0" applyNumberFormat="1" applyFont="1" applyBorder="1"/>
    <xf numFmtId="3" fontId="39" fillId="0" borderId="130" xfId="0" applyNumberFormat="1" applyFont="1" applyBorder="1"/>
    <xf numFmtId="3" fontId="39" fillId="0" borderId="143" xfId="0" applyNumberFormat="1" applyFont="1" applyBorder="1"/>
    <xf numFmtId="3" fontId="40" fillId="0" borderId="0" xfId="0" applyNumberFormat="1" applyFont="1" applyFill="1" applyBorder="1"/>
    <xf numFmtId="3" fontId="39" fillId="30" borderId="136" xfId="0" applyNumberFormat="1" applyFont="1" applyFill="1" applyBorder="1"/>
    <xf numFmtId="3" fontId="39" fillId="30" borderId="138" xfId="0" applyNumberFormat="1" applyFont="1" applyFill="1" applyBorder="1"/>
    <xf numFmtId="184" fontId="39" fillId="0" borderId="147" xfId="0" applyNumberFormat="1" applyFont="1" applyBorder="1"/>
    <xf numFmtId="184" fontId="39" fillId="0" borderId="148" xfId="0" applyNumberFormat="1" applyFont="1" applyBorder="1"/>
    <xf numFmtId="190" fontId="39" fillId="0" borderId="149" xfId="0" applyNumberFormat="1" applyFont="1" applyBorder="1"/>
    <xf numFmtId="190" fontId="39" fillId="0" borderId="147" xfId="0" applyNumberFormat="1" applyFont="1" applyBorder="1"/>
    <xf numFmtId="190" fontId="39" fillId="0" borderId="148" xfId="0" applyNumberFormat="1" applyFont="1" applyBorder="1"/>
    <xf numFmtId="190" fontId="39" fillId="0" borderId="125" xfId="0" applyNumberFormat="1" applyFont="1" applyBorder="1"/>
    <xf numFmtId="190" fontId="39" fillId="0" borderId="151" xfId="0" applyNumberFormat="1" applyFont="1" applyBorder="1"/>
    <xf numFmtId="0" fontId="39" fillId="0" borderId="30" xfId="0" applyFont="1" applyBorder="1"/>
    <xf numFmtId="184" fontId="38" fillId="0" borderId="63" xfId="44" applyNumberFormat="1" applyFont="1" applyFill="1" applyBorder="1" applyAlignment="1" applyProtection="1">
      <alignment vertical="center"/>
    </xf>
    <xf numFmtId="184" fontId="38" fillId="0" borderId="64" xfId="44" applyNumberFormat="1" applyFont="1" applyFill="1" applyBorder="1" applyAlignment="1" applyProtection="1">
      <alignment vertical="center"/>
    </xf>
    <xf numFmtId="0" fontId="38" fillId="0" borderId="119" xfId="44" applyFont="1" applyFill="1" applyBorder="1" applyAlignment="1" applyProtection="1">
      <alignment vertical="center"/>
    </xf>
    <xf numFmtId="0" fontId="21" fillId="25" borderId="87" xfId="44" applyFont="1" applyFill="1" applyBorder="1" applyAlignment="1" applyProtection="1">
      <alignment vertical="center" shrinkToFit="1"/>
      <protection locked="0"/>
    </xf>
    <xf numFmtId="0" fontId="21" fillId="25" borderId="87" xfId="0" applyFont="1" applyFill="1" applyBorder="1" applyAlignment="1" applyProtection="1">
      <alignment vertical="center" shrinkToFit="1"/>
      <protection locked="0"/>
    </xf>
    <xf numFmtId="0" fontId="21" fillId="25" borderId="64" xfId="0" applyFont="1" applyFill="1" applyBorder="1" applyAlignment="1" applyProtection="1">
      <alignment shrinkToFit="1"/>
      <protection locked="0"/>
    </xf>
    <xf numFmtId="0" fontId="21" fillId="25" borderId="111" xfId="44" applyFont="1" applyFill="1" applyBorder="1" applyAlignment="1" applyProtection="1">
      <alignment vertical="center" shrinkToFit="1"/>
      <protection locked="0"/>
    </xf>
    <xf numFmtId="0" fontId="21" fillId="25" borderId="111" xfId="0" applyFont="1" applyFill="1" applyBorder="1" applyAlignment="1" applyProtection="1">
      <alignment vertical="center" shrinkToFit="1"/>
      <protection locked="0"/>
    </xf>
    <xf numFmtId="0" fontId="21" fillId="25" borderId="49" xfId="0" applyFont="1" applyFill="1" applyBorder="1" applyAlignment="1" applyProtection="1">
      <alignment shrinkToFit="1"/>
      <protection locked="0"/>
    </xf>
    <xf numFmtId="189" fontId="21" fillId="29" borderId="97" xfId="42" applyNumberFormat="1" applyFont="1" applyFill="1" applyBorder="1" applyAlignment="1" applyProtection="1">
      <alignment vertical="center"/>
      <protection locked="0"/>
    </xf>
    <xf numFmtId="189" fontId="21" fillId="29" borderId="44" xfId="42" applyNumberFormat="1" applyFont="1" applyFill="1" applyBorder="1" applyAlignment="1" applyProtection="1">
      <alignment vertical="center"/>
      <protection locked="0"/>
    </xf>
    <xf numFmtId="189" fontId="21" fillId="29" borderId="122" xfId="42" applyNumberFormat="1" applyFont="1" applyFill="1" applyBorder="1" applyAlignment="1" applyProtection="1">
      <alignment vertical="center"/>
      <protection locked="0"/>
    </xf>
    <xf numFmtId="189" fontId="21" fillId="29" borderId="124" xfId="42" applyNumberFormat="1" applyFont="1" applyFill="1" applyBorder="1" applyAlignment="1" applyProtection="1">
      <alignment vertical="center"/>
      <protection locked="0"/>
    </xf>
    <xf numFmtId="190" fontId="21" fillId="0" borderId="69" xfId="42" applyNumberFormat="1" applyFont="1" applyFill="1" applyBorder="1" applyAlignment="1" applyProtection="1">
      <alignment vertical="center"/>
    </xf>
    <xf numFmtId="190" fontId="21" fillId="0" borderId="70" xfId="42" applyNumberFormat="1" applyFont="1" applyFill="1" applyBorder="1" applyAlignment="1" applyProtection="1">
      <alignment vertical="center"/>
    </xf>
    <xf numFmtId="183" fontId="21" fillId="0" borderId="79" xfId="42" applyNumberFormat="1" applyFont="1" applyFill="1" applyBorder="1" applyAlignment="1" applyProtection="1">
      <alignment vertical="center"/>
    </xf>
    <xf numFmtId="183" fontId="21" fillId="0" borderId="85" xfId="42" applyNumberFormat="1" applyFont="1" applyFill="1" applyBorder="1" applyAlignment="1" applyProtection="1">
      <alignment vertical="center"/>
    </xf>
    <xf numFmtId="183" fontId="21" fillId="0" borderId="69" xfId="42" applyNumberFormat="1" applyFont="1" applyFill="1" applyBorder="1" applyAlignment="1" applyProtection="1">
      <alignment vertical="center"/>
    </xf>
    <xf numFmtId="183" fontId="21" fillId="0" borderId="89" xfId="42" applyNumberFormat="1" applyFont="1" applyFill="1" applyBorder="1" applyAlignment="1" applyProtection="1">
      <alignment vertical="center"/>
    </xf>
    <xf numFmtId="183" fontId="21" fillId="0" borderId="91" xfId="42" applyNumberFormat="1" applyFont="1" applyFill="1" applyBorder="1" applyAlignment="1" applyProtection="1">
      <alignment vertical="center"/>
    </xf>
    <xf numFmtId="3" fontId="21" fillId="0" borderId="30" xfId="44" applyNumberFormat="1" applyFont="1" applyFill="1" applyBorder="1" applyAlignment="1" applyProtection="1">
      <alignment vertical="center"/>
    </xf>
    <xf numFmtId="3" fontId="21" fillId="0" borderId="111" xfId="44" applyNumberFormat="1" applyFont="1" applyFill="1" applyBorder="1" applyAlignment="1" applyProtection="1">
      <alignment vertical="center"/>
    </xf>
    <xf numFmtId="3" fontId="21" fillId="0" borderId="109" xfId="44" applyNumberFormat="1" applyFont="1" applyFill="1" applyBorder="1" applyAlignment="1" applyProtection="1">
      <alignment vertical="center"/>
    </xf>
    <xf numFmtId="190" fontId="21" fillId="0" borderId="62" xfId="44" applyNumberFormat="1" applyFont="1" applyFill="1" applyBorder="1" applyAlignment="1" applyProtection="1">
      <alignment vertical="center"/>
    </xf>
    <xf numFmtId="4" fontId="21" fillId="0" borderId="54" xfId="33" applyNumberFormat="1" applyFont="1" applyFill="1" applyBorder="1" applyAlignment="1" applyProtection="1">
      <alignment horizontal="right" vertical="center" shrinkToFit="1"/>
    </xf>
    <xf numFmtId="189" fontId="21" fillId="0" borderId="121" xfId="42" applyNumberFormat="1" applyFont="1" applyFill="1" applyBorder="1" applyAlignment="1" applyProtection="1">
      <alignment vertical="center"/>
    </xf>
    <xf numFmtId="38" fontId="21" fillId="26" borderId="54" xfId="33" applyFont="1" applyFill="1" applyBorder="1" applyAlignment="1" applyProtection="1">
      <alignment vertical="center" shrinkToFit="1"/>
    </xf>
    <xf numFmtId="49" fontId="21" fillId="31" borderId="43" xfId="44" applyNumberFormat="1" applyFont="1" applyFill="1" applyBorder="1" applyAlignment="1" applyProtection="1">
      <alignment horizontal="right" vertical="center" shrinkToFit="1"/>
      <protection locked="0"/>
    </xf>
    <xf numFmtId="49" fontId="21" fillId="31" borderId="161" xfId="44" applyNumberFormat="1" applyFont="1" applyFill="1" applyBorder="1" applyAlignment="1" applyProtection="1">
      <alignment horizontal="right" vertical="center" shrinkToFit="1"/>
      <protection locked="0"/>
    </xf>
    <xf numFmtId="49" fontId="21" fillId="31" borderId="43" xfId="44" applyNumberFormat="1" applyFont="1" applyFill="1" applyBorder="1" applyAlignment="1" applyProtection="1">
      <alignment vertical="center" shrinkToFit="1"/>
      <protection locked="0"/>
    </xf>
    <xf numFmtId="0" fontId="21" fillId="29" borderId="30" xfId="44" applyFont="1" applyFill="1" applyBorder="1" applyAlignment="1" applyProtection="1">
      <alignment vertical="center" shrinkToFit="1"/>
      <protection locked="0"/>
    </xf>
    <xf numFmtId="0" fontId="21" fillId="0" borderId="30" xfId="44" applyFont="1" applyFill="1" applyBorder="1" applyAlignment="1" applyProtection="1">
      <alignment vertical="center" shrinkToFit="1"/>
    </xf>
    <xf numFmtId="0" fontId="21" fillId="0" borderId="30" xfId="44" applyFont="1" applyFill="1" applyBorder="1" applyAlignment="1" applyProtection="1">
      <alignment vertical="center"/>
    </xf>
    <xf numFmtId="0" fontId="21" fillId="0" borderId="0" xfId="44" applyFont="1" applyFill="1" applyAlignment="1" applyProtection="1">
      <alignment horizontal="center" vertical="center"/>
    </xf>
    <xf numFmtId="0" fontId="21" fillId="0" borderId="18" xfId="44" applyFont="1" applyFill="1" applyBorder="1" applyAlignment="1" applyProtection="1">
      <alignment vertical="center"/>
    </xf>
    <xf numFmtId="178" fontId="21" fillId="25" borderId="17" xfId="0" applyNumberFormat="1" applyFont="1" applyFill="1" applyBorder="1" applyAlignment="1" applyProtection="1">
      <alignment vertical="center" shrinkToFit="1"/>
      <protection locked="0"/>
    </xf>
    <xf numFmtId="178" fontId="21" fillId="25" borderId="43" xfId="0" applyNumberFormat="1" applyFont="1" applyFill="1" applyBorder="1" applyAlignment="1" applyProtection="1">
      <alignment vertical="center" shrinkToFit="1"/>
      <protection locked="0"/>
    </xf>
    <xf numFmtId="178" fontId="21" fillId="25" borderId="19" xfId="0" applyNumberFormat="1" applyFont="1" applyFill="1" applyBorder="1" applyAlignment="1" applyProtection="1">
      <alignment vertical="center" shrinkToFit="1"/>
      <protection locked="0"/>
    </xf>
    <xf numFmtId="178" fontId="21" fillId="25" borderId="68" xfId="0" applyNumberFormat="1" applyFont="1" applyFill="1" applyBorder="1" applyAlignment="1" applyProtection="1">
      <alignment vertical="center" shrinkToFit="1"/>
      <protection locked="0"/>
    </xf>
    <xf numFmtId="0" fontId="41" fillId="0" borderId="0" xfId="44" applyFont="1" applyFill="1" applyBorder="1" applyAlignment="1" applyProtection="1">
      <alignment vertical="center"/>
    </xf>
    <xf numFmtId="0" fontId="41" fillId="0" borderId="0" xfId="44" applyFont="1" applyFill="1" applyAlignment="1" applyProtection="1">
      <alignment vertical="center"/>
    </xf>
    <xf numFmtId="0" fontId="21" fillId="0" borderId="0" xfId="45" applyFont="1" applyFill="1" applyAlignment="1">
      <alignment horizontal="right" vertical="center"/>
    </xf>
    <xf numFmtId="4" fontId="21" fillId="0" borderId="151" xfId="33" applyNumberFormat="1" applyFont="1" applyFill="1" applyBorder="1" applyAlignment="1" applyProtection="1">
      <alignment horizontal="right" vertical="center" shrinkToFit="1"/>
    </xf>
    <xf numFmtId="0" fontId="21" fillId="29" borderId="37" xfId="45" applyFont="1" applyFill="1" applyBorder="1" applyAlignment="1" applyProtection="1">
      <alignment horizontal="left" vertical="top"/>
      <protection locked="0"/>
    </xf>
    <xf numFmtId="0" fontId="21" fillId="29" borderId="31" xfId="45" applyFont="1" applyFill="1" applyBorder="1" applyAlignment="1" applyProtection="1">
      <alignment horizontal="left" vertical="top"/>
      <protection locked="0"/>
    </xf>
    <xf numFmtId="0" fontId="21" fillId="29" borderId="38" xfId="45" applyFont="1" applyFill="1" applyBorder="1" applyAlignment="1" applyProtection="1">
      <alignment horizontal="left" vertical="top"/>
      <protection locked="0"/>
    </xf>
    <xf numFmtId="0" fontId="21" fillId="29" borderId="41" xfId="45" applyFont="1" applyFill="1" applyBorder="1" applyAlignment="1" applyProtection="1">
      <alignment horizontal="left" vertical="top"/>
      <protection locked="0"/>
    </xf>
    <xf numFmtId="0" fontId="21" fillId="29" borderId="0" xfId="45" applyFont="1" applyFill="1" applyBorder="1" applyAlignment="1" applyProtection="1">
      <alignment horizontal="left" vertical="top"/>
      <protection locked="0"/>
    </xf>
    <xf numFmtId="0" fontId="21" fillId="29" borderId="42" xfId="45" applyFont="1" applyFill="1" applyBorder="1" applyAlignment="1" applyProtection="1">
      <alignment horizontal="left" vertical="top"/>
      <protection locked="0"/>
    </xf>
    <xf numFmtId="0" fontId="21" fillId="29" borderId="46" xfId="45" applyFont="1" applyFill="1" applyBorder="1" applyAlignment="1" applyProtection="1">
      <alignment horizontal="left" vertical="top"/>
      <protection locked="0"/>
    </xf>
    <xf numFmtId="0" fontId="21" fillId="29" borderId="56" xfId="45" applyFont="1" applyFill="1" applyBorder="1" applyAlignment="1" applyProtection="1">
      <alignment horizontal="left" vertical="top"/>
      <protection locked="0"/>
    </xf>
    <xf numFmtId="0" fontId="21" fillId="29" borderId="62" xfId="45" applyFont="1" applyFill="1" applyBorder="1" applyAlignment="1" applyProtection="1">
      <alignment horizontal="left" vertical="top"/>
      <protection locked="0"/>
    </xf>
    <xf numFmtId="193" fontId="27" fillId="29" borderId="27" xfId="45" applyNumberFormat="1" applyFont="1" applyFill="1" applyBorder="1" applyAlignment="1" applyProtection="1">
      <alignment horizontal="center" vertical="center"/>
      <protection locked="0"/>
    </xf>
    <xf numFmtId="193" fontId="27" fillId="29" borderId="28" xfId="45" applyNumberFormat="1" applyFont="1" applyFill="1" applyBorder="1" applyAlignment="1" applyProtection="1">
      <alignment horizontal="center" vertical="center"/>
      <protection locked="0"/>
    </xf>
    <xf numFmtId="193" fontId="27" fillId="29" borderId="162" xfId="45" applyNumberFormat="1"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xf>
    <xf numFmtId="0" fontId="22" fillId="0" borderId="49" xfId="0" applyFont="1" applyFill="1" applyBorder="1" applyAlignment="1" applyProtection="1">
      <alignment horizontal="center" vertical="center"/>
    </xf>
    <xf numFmtId="192" fontId="27" fillId="29" borderId="108" xfId="45" applyNumberFormat="1" applyFont="1" applyFill="1" applyBorder="1" applyAlignment="1" applyProtection="1">
      <alignment horizontal="center" vertical="center"/>
      <protection locked="0"/>
    </xf>
    <xf numFmtId="192" fontId="27" fillId="29" borderId="110" xfId="45" applyNumberFormat="1" applyFont="1" applyFill="1" applyBorder="1" applyAlignment="1" applyProtection="1">
      <alignment horizontal="center" vertical="center"/>
      <protection locked="0"/>
    </xf>
    <xf numFmtId="0" fontId="21" fillId="24" borderId="28" xfId="45" applyFont="1" applyFill="1" applyBorder="1" applyAlignment="1">
      <alignment horizontal="distributed" vertical="center"/>
    </xf>
    <xf numFmtId="0" fontId="21" fillId="24" borderId="110" xfId="45" applyFont="1" applyFill="1" applyBorder="1" applyAlignment="1">
      <alignment horizontal="distributed" vertical="center" wrapText="1"/>
    </xf>
    <xf numFmtId="0" fontId="21" fillId="29" borderId="27" xfId="45" applyFont="1" applyFill="1" applyBorder="1" applyAlignment="1" applyProtection="1">
      <alignment vertical="center" shrinkToFit="1"/>
      <protection locked="0"/>
    </xf>
    <xf numFmtId="0" fontId="21" fillId="29" borderId="28" xfId="45" applyFont="1" applyFill="1" applyBorder="1" applyAlignment="1" applyProtection="1">
      <alignment vertical="center" shrinkToFit="1"/>
      <protection locked="0"/>
    </xf>
    <xf numFmtId="0" fontId="0" fillId="29" borderId="28" xfId="0" applyFill="1" applyBorder="1" applyAlignment="1" applyProtection="1">
      <alignment vertical="center" shrinkToFit="1"/>
      <protection locked="0"/>
    </xf>
    <xf numFmtId="0" fontId="0" fillId="29" borderId="162" xfId="0" applyFill="1" applyBorder="1" applyAlignment="1" applyProtection="1">
      <alignment vertical="center" shrinkToFit="1"/>
      <protection locked="0"/>
    </xf>
    <xf numFmtId="0" fontId="21" fillId="29" borderId="0" xfId="45" applyFont="1" applyFill="1" applyBorder="1" applyAlignment="1" applyProtection="1">
      <alignment horizontal="center" vertical="center"/>
      <protection locked="0"/>
    </xf>
    <xf numFmtId="0" fontId="23" fillId="24" borderId="0" xfId="45" applyFont="1" applyFill="1" applyBorder="1" applyAlignment="1">
      <alignment horizontal="center" vertical="center"/>
    </xf>
    <xf numFmtId="0" fontId="21" fillId="29" borderId="25" xfId="45" applyFont="1" applyFill="1" applyBorder="1" applyAlignment="1" applyProtection="1">
      <alignment vertical="center" shrinkToFit="1"/>
      <protection locked="0"/>
    </xf>
    <xf numFmtId="0" fontId="21" fillId="29" borderId="26" xfId="45" applyFont="1" applyFill="1" applyBorder="1" applyAlignment="1" applyProtection="1">
      <alignment vertical="center" shrinkToFit="1"/>
      <protection locked="0"/>
    </xf>
    <xf numFmtId="0" fontId="21" fillId="29" borderId="163" xfId="45" applyFont="1" applyFill="1" applyBorder="1" applyAlignment="1" applyProtection="1">
      <alignment vertical="center" shrinkToFit="1"/>
      <protection locked="0"/>
    </xf>
    <xf numFmtId="0" fontId="21" fillId="24" borderId="26" xfId="45" applyFont="1" applyFill="1" applyBorder="1" applyAlignment="1">
      <alignment horizontal="distributed" vertical="center"/>
    </xf>
    <xf numFmtId="0" fontId="21" fillId="29" borderId="37" xfId="0" applyFont="1" applyFill="1" applyBorder="1" applyAlignment="1" applyProtection="1">
      <alignment horizontal="left" vertical="top"/>
      <protection locked="0"/>
    </xf>
    <xf numFmtId="0" fontId="21" fillId="29" borderId="31" xfId="0" applyFont="1" applyFill="1" applyBorder="1" applyAlignment="1" applyProtection="1">
      <alignment horizontal="left" vertical="top"/>
      <protection locked="0"/>
    </xf>
    <xf numFmtId="0" fontId="21" fillId="29" borderId="38" xfId="0" applyFont="1" applyFill="1" applyBorder="1" applyAlignment="1" applyProtection="1">
      <alignment horizontal="left" vertical="top"/>
      <protection locked="0"/>
    </xf>
    <xf numFmtId="0" fontId="21" fillId="29" borderId="41" xfId="0" applyFont="1" applyFill="1" applyBorder="1" applyAlignment="1" applyProtection="1">
      <alignment horizontal="left" vertical="top"/>
      <protection locked="0"/>
    </xf>
    <xf numFmtId="0" fontId="21" fillId="29" borderId="0" xfId="0" applyFont="1" applyFill="1" applyBorder="1" applyAlignment="1" applyProtection="1">
      <alignment horizontal="left" vertical="top"/>
      <protection locked="0"/>
    </xf>
    <xf numFmtId="0" fontId="21" fillId="29" borderId="42" xfId="0" applyFont="1" applyFill="1" applyBorder="1" applyAlignment="1" applyProtection="1">
      <alignment horizontal="left" vertical="top"/>
      <protection locked="0"/>
    </xf>
    <xf numFmtId="0" fontId="21" fillId="29" borderId="46" xfId="0" applyFont="1" applyFill="1" applyBorder="1" applyAlignment="1" applyProtection="1">
      <alignment horizontal="left" vertical="top"/>
      <protection locked="0"/>
    </xf>
    <xf numFmtId="0" fontId="21" fillId="29" borderId="56" xfId="0" applyFont="1" applyFill="1" applyBorder="1" applyAlignment="1" applyProtection="1">
      <alignment horizontal="left" vertical="top"/>
      <protection locked="0"/>
    </xf>
    <xf numFmtId="0" fontId="21" fillId="29" borderId="62" xfId="0" applyFont="1" applyFill="1" applyBorder="1" applyAlignment="1" applyProtection="1">
      <alignment horizontal="left" vertical="top"/>
      <protection locked="0"/>
    </xf>
    <xf numFmtId="0" fontId="21" fillId="0" borderId="47"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1" fillId="29" borderId="10" xfId="0" applyFont="1" applyFill="1" applyBorder="1" applyAlignment="1" applyProtection="1">
      <alignment horizontal="left" vertical="top" wrapText="1"/>
      <protection locked="0"/>
    </xf>
    <xf numFmtId="0" fontId="21" fillId="29" borderId="11" xfId="0" applyFont="1" applyFill="1" applyBorder="1" applyAlignment="1" applyProtection="1">
      <alignment horizontal="left" vertical="top" wrapText="1"/>
      <protection locked="0"/>
    </xf>
    <xf numFmtId="0" fontId="21" fillId="29" borderId="164" xfId="0" applyFont="1" applyFill="1" applyBorder="1" applyAlignment="1" applyProtection="1">
      <alignment horizontal="left" vertical="top" wrapText="1"/>
      <protection locked="0"/>
    </xf>
    <xf numFmtId="0" fontId="21" fillId="29" borderId="58" xfId="0" applyFont="1" applyFill="1" applyBorder="1" applyAlignment="1" applyProtection="1">
      <alignment horizontal="left" vertical="top" wrapText="1"/>
      <protection locked="0"/>
    </xf>
    <xf numFmtId="0" fontId="21" fillId="29" borderId="56" xfId="0" applyFont="1" applyFill="1" applyBorder="1" applyAlignment="1" applyProtection="1">
      <alignment horizontal="left" vertical="top" wrapText="1"/>
      <protection locked="0"/>
    </xf>
    <xf numFmtId="0" fontId="21" fillId="29" borderId="62" xfId="0" applyFont="1" applyFill="1" applyBorder="1" applyAlignment="1" applyProtection="1">
      <alignment horizontal="left" vertical="top" wrapText="1"/>
      <protection locked="0"/>
    </xf>
    <xf numFmtId="0" fontId="21" fillId="0" borderId="37" xfId="0" applyFont="1" applyFill="1" applyBorder="1" applyAlignment="1">
      <alignment horizontal="distributed" vertical="center" wrapText="1"/>
    </xf>
    <xf numFmtId="0" fontId="21" fillId="0" borderId="68" xfId="0" applyFont="1" applyFill="1" applyBorder="1" applyAlignment="1">
      <alignment horizontal="distributed" vertical="center" wrapText="1"/>
    </xf>
    <xf numFmtId="0" fontId="21" fillId="0" borderId="47" xfId="0" applyFont="1" applyFill="1" applyBorder="1" applyAlignment="1">
      <alignment horizontal="distributed" vertical="center" wrapText="1"/>
    </xf>
    <xf numFmtId="0" fontId="21" fillId="0" borderId="41" xfId="0" applyFont="1" applyFill="1" applyBorder="1" applyAlignment="1">
      <alignment horizontal="distributed" vertical="center" wrapText="1"/>
    </xf>
    <xf numFmtId="0" fontId="25" fillId="0" borderId="31" xfId="0" applyFont="1" applyFill="1" applyBorder="1" applyAlignment="1">
      <alignment horizontal="distributed" vertical="center" wrapText="1"/>
    </xf>
    <xf numFmtId="0" fontId="25" fillId="0" borderId="22" xfId="0" applyFont="1" applyFill="1" applyBorder="1" applyAlignment="1">
      <alignment horizontal="distributed" vertical="center" wrapText="1"/>
    </xf>
    <xf numFmtId="0" fontId="21" fillId="29" borderId="25" xfId="0" applyFont="1" applyFill="1" applyBorder="1" applyAlignment="1" applyProtection="1">
      <alignment vertical="center"/>
      <protection locked="0"/>
    </xf>
    <xf numFmtId="0" fontId="21" fillId="29" borderId="26" xfId="0" applyFont="1" applyFill="1" applyBorder="1" applyAlignment="1" applyProtection="1">
      <alignment vertical="center"/>
      <protection locked="0"/>
    </xf>
    <xf numFmtId="0" fontId="21" fillId="29" borderId="163" xfId="0" applyFont="1" applyFill="1" applyBorder="1" applyAlignment="1" applyProtection="1">
      <alignment vertical="center"/>
      <protection locked="0"/>
    </xf>
    <xf numFmtId="0" fontId="21" fillId="29" borderId="27" xfId="0" applyFont="1" applyFill="1" applyBorder="1" applyAlignment="1" applyProtection="1">
      <alignment vertical="center"/>
      <protection locked="0"/>
    </xf>
    <xf numFmtId="0" fontId="21" fillId="29" borderId="28" xfId="0" applyFont="1" applyFill="1" applyBorder="1" applyAlignment="1" applyProtection="1">
      <alignment vertical="center"/>
      <protection locked="0"/>
    </xf>
    <xf numFmtId="0" fontId="21" fillId="29" borderId="162" xfId="0" applyFont="1" applyFill="1" applyBorder="1" applyAlignment="1" applyProtection="1">
      <alignment vertical="center"/>
      <protection locked="0"/>
    </xf>
    <xf numFmtId="0" fontId="25" fillId="0" borderId="11" xfId="0" applyFont="1" applyFill="1" applyBorder="1" applyAlignment="1">
      <alignment horizontal="distributed" vertical="center" wrapText="1"/>
    </xf>
    <xf numFmtId="0" fontId="25" fillId="0" borderId="0" xfId="0" applyFont="1" applyFill="1" applyBorder="1" applyAlignment="1">
      <alignment horizontal="distributed" vertical="center" wrapText="1"/>
    </xf>
    <xf numFmtId="0" fontId="21" fillId="0" borderId="0" xfId="44" applyFont="1" applyFill="1" applyAlignment="1" applyProtection="1">
      <alignment horizontal="center" vertical="center"/>
    </xf>
    <xf numFmtId="0" fontId="21" fillId="25" borderId="25" xfId="44" applyFont="1" applyFill="1" applyBorder="1" applyAlignment="1" applyProtection="1">
      <alignment horizontal="center" vertical="center"/>
      <protection locked="0"/>
    </xf>
    <xf numFmtId="0" fontId="21" fillId="25" borderId="16" xfId="44" applyFont="1" applyFill="1" applyBorder="1" applyAlignment="1" applyProtection="1">
      <alignment horizontal="center" vertical="center"/>
      <protection locked="0"/>
    </xf>
    <xf numFmtId="4" fontId="21" fillId="25" borderId="25" xfId="33" applyNumberFormat="1" applyFont="1" applyFill="1" applyBorder="1" applyAlignment="1" applyProtection="1">
      <alignment vertical="center"/>
      <protection locked="0"/>
    </xf>
    <xf numFmtId="4" fontId="26" fillId="25" borderId="26" xfId="0" applyNumberFormat="1" applyFont="1" applyFill="1" applyBorder="1" applyProtection="1">
      <protection locked="0"/>
    </xf>
    <xf numFmtId="4" fontId="26" fillId="25" borderId="163" xfId="0" applyNumberFormat="1" applyFont="1" applyFill="1" applyBorder="1" applyProtection="1">
      <protection locked="0"/>
    </xf>
    <xf numFmtId="0" fontId="21" fillId="0" borderId="0" xfId="0" applyFont="1" applyFill="1" applyBorder="1" applyAlignment="1" applyProtection="1">
      <alignment horizontal="justify" vertical="top" wrapText="1"/>
    </xf>
    <xf numFmtId="0" fontId="21" fillId="0" borderId="170" xfId="44" applyFont="1" applyFill="1" applyBorder="1" applyAlignment="1" applyProtection="1">
      <alignment horizontal="center" vertical="center" wrapText="1"/>
    </xf>
    <xf numFmtId="0" fontId="0" fillId="0" borderId="64" xfId="0" applyBorder="1" applyAlignment="1" applyProtection="1">
      <alignment horizontal="center" vertical="center" wrapText="1"/>
    </xf>
    <xf numFmtId="0" fontId="21" fillId="0" borderId="32" xfId="44" applyFont="1" applyFill="1" applyBorder="1" applyAlignment="1" applyProtection="1">
      <alignment horizontal="center" vertical="center"/>
    </xf>
    <xf numFmtId="0" fontId="21" fillId="0" borderId="150" xfId="44" applyFont="1" applyFill="1" applyBorder="1" applyAlignment="1" applyProtection="1">
      <alignment horizontal="center" vertical="center"/>
    </xf>
    <xf numFmtId="0" fontId="21" fillId="0" borderId="32" xfId="44" applyFont="1" applyFill="1" applyBorder="1" applyAlignment="1" applyProtection="1">
      <alignment horizontal="center" vertical="center" wrapText="1" shrinkToFit="1"/>
    </xf>
    <xf numFmtId="0" fontId="21" fillId="0" borderId="150" xfId="44" applyFont="1" applyFill="1" applyBorder="1" applyAlignment="1" applyProtection="1">
      <alignment horizontal="center" vertical="center" shrinkToFit="1"/>
    </xf>
    <xf numFmtId="0" fontId="21" fillId="25" borderId="108" xfId="44" applyFont="1" applyFill="1" applyBorder="1" applyAlignment="1" applyProtection="1">
      <alignment horizontal="center" vertical="center"/>
      <protection locked="0"/>
    </xf>
    <xf numFmtId="0" fontId="21" fillId="25" borderId="20" xfId="44" applyFont="1" applyFill="1" applyBorder="1" applyAlignment="1" applyProtection="1">
      <alignment horizontal="center" vertical="center"/>
      <protection locked="0"/>
    </xf>
    <xf numFmtId="178" fontId="21" fillId="0" borderId="165" xfId="44" applyNumberFormat="1" applyFont="1" applyFill="1" applyBorder="1" applyAlignment="1" applyProtection="1">
      <alignment vertical="center"/>
    </xf>
    <xf numFmtId="0" fontId="0" fillId="0" borderId="166" xfId="0" applyBorder="1" applyAlignment="1" applyProtection="1">
      <alignment vertical="center"/>
    </xf>
    <xf numFmtId="4" fontId="21" fillId="25" borderId="108" xfId="33" applyNumberFormat="1" applyFont="1" applyFill="1" applyBorder="1" applyAlignment="1" applyProtection="1">
      <alignment vertical="center"/>
      <protection locked="0"/>
    </xf>
    <xf numFmtId="4" fontId="26" fillId="25" borderId="110" xfId="0" applyNumberFormat="1" applyFont="1" applyFill="1" applyBorder="1" applyProtection="1">
      <protection locked="0"/>
    </xf>
    <xf numFmtId="4" fontId="26" fillId="25" borderId="167" xfId="0" applyNumberFormat="1" applyFont="1" applyFill="1" applyBorder="1" applyProtection="1">
      <protection locked="0"/>
    </xf>
    <xf numFmtId="0" fontId="25" fillId="0" borderId="66" xfId="44" applyFont="1" applyFill="1" applyBorder="1" applyAlignment="1" applyProtection="1">
      <alignment horizontal="center" vertical="center" wrapText="1"/>
    </xf>
    <xf numFmtId="0" fontId="25" fillId="0" borderId="13" xfId="44" applyFont="1" applyFill="1" applyBorder="1" applyAlignment="1" applyProtection="1">
      <alignment horizontal="center" vertical="center" wrapText="1"/>
    </xf>
    <xf numFmtId="0" fontId="25" fillId="0" borderId="21" xfId="44" applyFont="1" applyFill="1" applyBorder="1" applyAlignment="1" applyProtection="1">
      <alignment horizontal="center" vertical="center" wrapText="1"/>
    </xf>
    <xf numFmtId="0" fontId="21" fillId="0" borderId="168" xfId="44" applyFont="1" applyFill="1" applyBorder="1" applyAlignment="1" applyProtection="1">
      <alignment horizontal="center" vertical="center"/>
    </xf>
    <xf numFmtId="0" fontId="21" fillId="0" borderId="169" xfId="44" applyFont="1" applyFill="1" applyBorder="1" applyAlignment="1" applyProtection="1">
      <alignment horizontal="center" vertical="center"/>
    </xf>
    <xf numFmtId="0" fontId="21" fillId="0" borderId="112" xfId="44" applyFont="1" applyFill="1" applyBorder="1" applyAlignment="1" applyProtection="1">
      <alignment horizontal="center" vertical="center"/>
    </xf>
    <xf numFmtId="0" fontId="21" fillId="0" borderId="87" xfId="44" applyFont="1" applyFill="1" applyBorder="1" applyAlignment="1" applyProtection="1">
      <alignment horizontal="center" vertical="center"/>
    </xf>
    <xf numFmtId="0" fontId="21" fillId="0" borderId="174" xfId="44" applyFont="1" applyFill="1" applyBorder="1" applyAlignment="1" applyProtection="1">
      <alignment horizontal="center" vertical="center" wrapText="1"/>
    </xf>
    <xf numFmtId="0" fontId="0" fillId="0" borderId="87" xfId="0" applyBorder="1" applyAlignment="1" applyProtection="1">
      <alignment horizontal="center" vertical="center" wrapText="1"/>
    </xf>
    <xf numFmtId="0" fontId="21" fillId="0" borderId="171" xfId="44" applyFont="1" applyFill="1" applyBorder="1" applyAlignment="1" applyProtection="1">
      <alignment horizontal="center" vertical="center" wrapText="1"/>
    </xf>
    <xf numFmtId="0" fontId="0" fillId="0" borderId="173" xfId="0" applyBorder="1" applyAlignment="1" applyProtection="1">
      <alignment horizontal="center" vertical="center" wrapText="1"/>
    </xf>
    <xf numFmtId="0" fontId="21" fillId="0" borderId="39" xfId="44" applyFont="1" applyFill="1" applyBorder="1" applyAlignment="1" applyProtection="1">
      <alignment horizontal="center" vertical="center" wrapText="1"/>
    </xf>
    <xf numFmtId="0" fontId="21" fillId="0" borderId="109" xfId="44" applyFont="1" applyFill="1" applyBorder="1" applyAlignment="1" applyProtection="1">
      <alignment horizontal="center" vertical="center" wrapText="1"/>
    </xf>
    <xf numFmtId="0" fontId="21" fillId="0" borderId="40" xfId="44" applyFont="1" applyFill="1" applyBorder="1" applyAlignment="1" applyProtection="1">
      <alignment horizontal="center" vertical="center" wrapText="1"/>
    </xf>
    <xf numFmtId="0" fontId="21" fillId="0" borderId="10" xfId="44" applyFont="1" applyFill="1" applyBorder="1" applyAlignment="1" applyProtection="1">
      <alignment horizontal="center" vertical="center"/>
    </xf>
    <xf numFmtId="0" fontId="21" fillId="0" borderId="21" xfId="44" applyFont="1" applyFill="1" applyBorder="1" applyAlignment="1" applyProtection="1">
      <alignment horizontal="center" vertical="center"/>
    </xf>
    <xf numFmtId="0" fontId="25" fillId="0" borderId="171" xfId="44" applyFont="1" applyFill="1" applyBorder="1" applyAlignment="1" applyProtection="1">
      <alignment horizontal="center" vertical="center" wrapText="1"/>
    </xf>
    <xf numFmtId="0" fontId="25" fillId="0" borderId="172" xfId="44" applyFont="1" applyFill="1" applyBorder="1" applyAlignment="1" applyProtection="1">
      <alignment horizontal="center" vertical="center" wrapText="1"/>
    </xf>
    <xf numFmtId="0" fontId="25" fillId="0" borderId="173" xfId="44" applyFont="1" applyFill="1" applyBorder="1" applyAlignment="1" applyProtection="1">
      <alignment horizontal="center" vertical="center" wrapText="1"/>
    </xf>
    <xf numFmtId="0" fontId="21" fillId="0" borderId="66" xfId="44" applyFont="1" applyFill="1" applyBorder="1" applyAlignment="1" applyProtection="1">
      <alignment horizontal="center" vertical="center" wrapText="1"/>
    </xf>
    <xf numFmtId="0" fontId="21" fillId="0" borderId="13" xfId="44" applyFont="1" applyFill="1" applyBorder="1" applyAlignment="1" applyProtection="1">
      <alignment horizontal="center" vertical="center"/>
    </xf>
    <xf numFmtId="0" fontId="21" fillId="0" borderId="168" xfId="42" applyFont="1" applyFill="1" applyBorder="1" applyAlignment="1" applyProtection="1">
      <alignment horizontal="center" vertical="center"/>
    </xf>
    <xf numFmtId="0" fontId="26" fillId="0" borderId="119" xfId="0" applyFont="1" applyFill="1" applyBorder="1" applyProtection="1"/>
    <xf numFmtId="0" fontId="26" fillId="0" borderId="120" xfId="0" applyFont="1" applyFill="1" applyBorder="1" applyProtection="1"/>
    <xf numFmtId="0" fontId="25" fillId="0" borderId="66" xfId="44" applyFont="1" applyFill="1" applyBorder="1" applyAlignment="1" applyProtection="1">
      <alignment horizontal="center" vertical="center" wrapText="1" shrinkToFit="1"/>
    </xf>
    <xf numFmtId="0" fontId="25" fillId="0" borderId="13" xfId="44" applyFont="1" applyFill="1" applyBorder="1" applyAlignment="1" applyProtection="1">
      <alignment horizontal="center" vertical="center" wrapText="1" shrinkToFit="1"/>
    </xf>
    <xf numFmtId="0" fontId="25" fillId="0" borderId="21" xfId="44" applyFont="1" applyFill="1" applyBorder="1" applyAlignment="1" applyProtection="1">
      <alignment horizontal="center" vertical="center" wrapText="1" shrinkToFit="1"/>
    </xf>
    <xf numFmtId="0" fontId="25" fillId="0" borderId="174" xfId="44" applyFont="1" applyFill="1" applyBorder="1" applyAlignment="1" applyProtection="1">
      <alignment horizontal="center" vertical="center" wrapText="1"/>
    </xf>
    <xf numFmtId="0" fontId="25" fillId="0" borderId="121" xfId="44" applyFont="1" applyFill="1" applyBorder="1" applyAlignment="1" applyProtection="1">
      <alignment horizontal="center" vertical="center" wrapText="1"/>
    </xf>
    <xf numFmtId="0" fontId="25" fillId="0" borderId="87" xfId="44" applyFont="1" applyFill="1" applyBorder="1" applyAlignment="1" applyProtection="1">
      <alignment horizontal="center" vertical="center" wrapText="1"/>
    </xf>
    <xf numFmtId="0" fontId="25" fillId="0" borderId="174" xfId="44" applyFont="1" applyFill="1" applyBorder="1" applyAlignment="1" applyProtection="1">
      <alignment horizontal="distributed" vertical="center" wrapText="1"/>
    </xf>
    <xf numFmtId="0" fontId="25" fillId="0" borderId="121" xfId="44" applyFont="1" applyFill="1" applyBorder="1" applyAlignment="1" applyProtection="1">
      <alignment horizontal="distributed" vertical="center" wrapText="1"/>
    </xf>
    <xf numFmtId="0" fontId="25" fillId="0" borderId="87" xfId="44" applyFont="1" applyFill="1" applyBorder="1" applyAlignment="1" applyProtection="1">
      <alignment horizontal="distributed" vertical="center" wrapText="1"/>
    </xf>
    <xf numFmtId="0" fontId="25" fillId="0" borderId="31" xfId="44" applyFont="1" applyFill="1" applyBorder="1" applyAlignment="1" applyProtection="1">
      <alignment horizontal="distributed" vertical="center" wrapText="1"/>
    </xf>
    <xf numFmtId="0" fontId="25" fillId="0" borderId="0" xfId="44" applyFont="1" applyFill="1" applyBorder="1" applyAlignment="1" applyProtection="1">
      <alignment horizontal="distributed" vertical="center" wrapText="1"/>
    </xf>
    <xf numFmtId="0" fontId="25" fillId="0" borderId="22" xfId="44" applyFont="1" applyFill="1" applyBorder="1" applyAlignment="1" applyProtection="1">
      <alignment horizontal="distributed" vertical="center" wrapText="1"/>
    </xf>
    <xf numFmtId="0" fontId="21" fillId="0" borderId="66" xfId="44" applyFont="1" applyFill="1" applyBorder="1" applyAlignment="1" applyProtection="1">
      <alignment horizontal="center" vertical="center"/>
    </xf>
    <xf numFmtId="0" fontId="21" fillId="0" borderId="0" xfId="0" applyFont="1" applyFill="1" applyBorder="1" applyAlignment="1" applyProtection="1">
      <alignment horizontal="center"/>
    </xf>
    <xf numFmtId="185" fontId="21" fillId="0" borderId="26" xfId="44" applyNumberFormat="1" applyFont="1" applyFill="1" applyBorder="1" applyAlignment="1" applyProtection="1">
      <alignment horizontal="center" vertical="center"/>
    </xf>
    <xf numFmtId="0" fontId="21" fillId="0" borderId="176" xfId="44" applyFont="1" applyFill="1" applyBorder="1" applyAlignment="1" applyProtection="1">
      <alignment horizontal="right" vertical="center"/>
    </xf>
    <xf numFmtId="0" fontId="21" fillId="0" borderId="26" xfId="44" applyFont="1" applyFill="1" applyBorder="1" applyAlignment="1" applyProtection="1">
      <alignment horizontal="right" vertical="center"/>
    </xf>
    <xf numFmtId="0" fontId="21" fillId="0" borderId="91" xfId="44" applyFont="1" applyFill="1" applyBorder="1" applyAlignment="1" applyProtection="1">
      <alignment horizontal="center" vertical="center"/>
    </xf>
    <xf numFmtId="0" fontId="21" fillId="0" borderId="175" xfId="44" applyFont="1" applyFill="1" applyBorder="1" applyAlignment="1" applyProtection="1">
      <alignment horizontal="center" vertical="center"/>
    </xf>
    <xf numFmtId="0" fontId="21" fillId="0" borderId="181" xfId="42" applyFont="1" applyFill="1" applyBorder="1" applyAlignment="1" applyProtection="1">
      <alignment horizontal="distributed" vertical="center" wrapText="1"/>
    </xf>
    <xf numFmtId="0" fontId="21" fillId="0" borderId="182" xfId="42" applyFont="1" applyFill="1" applyBorder="1" applyAlignment="1" applyProtection="1">
      <alignment horizontal="distributed" vertical="center" wrapText="1"/>
    </xf>
    <xf numFmtId="0" fontId="21" fillId="0" borderId="28" xfId="42" applyFont="1" applyFill="1" applyBorder="1" applyAlignment="1" applyProtection="1">
      <alignment horizontal="distributed" vertical="center" wrapText="1"/>
    </xf>
    <xf numFmtId="0" fontId="21" fillId="0" borderId="50" xfId="42" applyFont="1" applyFill="1" applyBorder="1" applyAlignment="1" applyProtection="1">
      <alignment horizontal="distributed" vertical="center" wrapText="1"/>
    </xf>
    <xf numFmtId="0" fontId="21" fillId="0" borderId="50" xfId="42" applyFont="1" applyFill="1" applyBorder="1" applyAlignment="1" applyProtection="1">
      <alignment horizontal="distributed" vertical="center"/>
    </xf>
    <xf numFmtId="0" fontId="21" fillId="0" borderId="28" xfId="42" applyFont="1" applyFill="1" applyBorder="1" applyAlignment="1" applyProtection="1">
      <alignment horizontal="distributed" vertical="center"/>
    </xf>
    <xf numFmtId="0" fontId="21" fillId="0" borderId="11" xfId="42" applyFont="1" applyFill="1" applyBorder="1" applyAlignment="1" applyProtection="1">
      <alignment horizontal="distributed" vertical="center"/>
    </xf>
    <xf numFmtId="0" fontId="21" fillId="0" borderId="11" xfId="42" applyFont="1" applyFill="1" applyBorder="1" applyAlignment="1" applyProtection="1">
      <alignment horizontal="distributed" vertical="center" wrapText="1"/>
    </xf>
    <xf numFmtId="0" fontId="21" fillId="0" borderId="0" xfId="42" applyFont="1" applyFill="1" applyBorder="1" applyAlignment="1" applyProtection="1">
      <alignment horizontal="distributed" vertical="center" wrapText="1"/>
    </xf>
    <xf numFmtId="0" fontId="21" fillId="0" borderId="22" xfId="42" applyFont="1" applyFill="1" applyBorder="1" applyAlignment="1" applyProtection="1">
      <alignment horizontal="distributed" vertical="center" wrapText="1"/>
    </xf>
    <xf numFmtId="0" fontId="21" fillId="0" borderId="179" xfId="42" applyFont="1" applyFill="1" applyBorder="1" applyAlignment="1" applyProtection="1">
      <alignment horizontal="center" vertical="top" wrapText="1"/>
    </xf>
    <xf numFmtId="0" fontId="21" fillId="0" borderId="23" xfId="42" applyFont="1" applyFill="1" applyBorder="1" applyAlignment="1" applyProtection="1">
      <alignment horizontal="center" vertical="top" wrapText="1"/>
    </xf>
    <xf numFmtId="0" fontId="21" fillId="0" borderId="26" xfId="42" applyFont="1" applyFill="1" applyBorder="1" applyAlignment="1" applyProtection="1">
      <alignment horizontal="center" vertical="center"/>
    </xf>
    <xf numFmtId="0" fontId="21" fillId="0" borderId="163" xfId="42" applyFont="1" applyFill="1" applyBorder="1" applyAlignment="1" applyProtection="1">
      <alignment horizontal="center" vertical="center"/>
    </xf>
    <xf numFmtId="0" fontId="21" fillId="0" borderId="183" xfId="42" applyFont="1" applyFill="1" applyBorder="1" applyAlignment="1" applyProtection="1">
      <alignment horizontal="center" vertical="center" wrapText="1"/>
    </xf>
    <xf numFmtId="0" fontId="21" fillId="0" borderId="45" xfId="42" applyFont="1" applyFill="1" applyBorder="1" applyAlignment="1" applyProtection="1">
      <alignment horizontal="center" vertical="center"/>
    </xf>
    <xf numFmtId="0" fontId="21" fillId="0" borderId="10" xfId="42" applyFont="1" applyFill="1" applyBorder="1" applyAlignment="1" applyProtection="1">
      <alignment horizontal="center" vertical="center" textRotation="255"/>
    </xf>
    <xf numFmtId="0" fontId="21" fillId="0" borderId="21" xfId="42" applyFont="1" applyFill="1" applyBorder="1" applyAlignment="1" applyProtection="1">
      <alignment horizontal="center" vertical="center" textRotation="255"/>
    </xf>
    <xf numFmtId="0" fontId="21" fillId="0" borderId="31" xfId="42" applyFont="1" applyFill="1" applyBorder="1" applyAlignment="1" applyProtection="1">
      <alignment horizontal="distributed" vertical="center" wrapText="1"/>
    </xf>
    <xf numFmtId="0" fontId="21" fillId="0" borderId="56" xfId="42" applyFont="1" applyFill="1" applyBorder="1" applyAlignment="1" applyProtection="1">
      <alignment horizontal="distributed" vertical="center" wrapText="1"/>
    </xf>
    <xf numFmtId="0" fontId="24" fillId="0" borderId="31" xfId="42" applyFont="1" applyFill="1" applyBorder="1" applyAlignment="1" applyProtection="1">
      <alignment horizontal="center" vertical="center" wrapText="1"/>
    </xf>
    <xf numFmtId="0" fontId="21" fillId="0" borderId="31" xfId="42" applyFont="1" applyFill="1" applyBorder="1" applyAlignment="1" applyProtection="1">
      <alignment horizontal="center" vertical="center" wrapText="1"/>
    </xf>
    <xf numFmtId="0" fontId="21" fillId="0" borderId="56" xfId="42" applyFont="1" applyFill="1" applyBorder="1" applyAlignment="1" applyProtection="1">
      <alignment horizontal="center" vertical="center" wrapText="1"/>
    </xf>
    <xf numFmtId="0" fontId="21" fillId="0" borderId="28" xfId="42" applyFont="1" applyFill="1" applyBorder="1" applyAlignment="1" applyProtection="1">
      <alignment horizontal="distributed" vertical="center" shrinkToFit="1"/>
    </xf>
    <xf numFmtId="0" fontId="21" fillId="0" borderId="13" xfId="42" applyFont="1" applyFill="1" applyBorder="1" applyAlignment="1" applyProtection="1">
      <alignment horizontal="center" vertical="center" textRotation="255"/>
    </xf>
    <xf numFmtId="0" fontId="25" fillId="0" borderId="110" xfId="42" applyFont="1" applyFill="1" applyBorder="1" applyAlignment="1" applyProtection="1">
      <alignment horizontal="distributed" vertical="center" wrapText="1"/>
    </xf>
    <xf numFmtId="0" fontId="25" fillId="0" borderId="177" xfId="42" applyFont="1" applyFill="1" applyBorder="1" applyAlignment="1" applyProtection="1">
      <alignment horizontal="center" vertical="center" textRotation="255" wrapText="1"/>
    </xf>
    <xf numFmtId="0" fontId="25" fillId="0" borderId="178" xfId="42" applyFont="1" applyFill="1" applyBorder="1" applyAlignment="1" applyProtection="1">
      <alignment horizontal="center" vertical="center" textRotation="255" wrapText="1"/>
    </xf>
    <xf numFmtId="0" fontId="25" fillId="0" borderId="179" xfId="42" applyFont="1" applyFill="1" applyBorder="1" applyAlignment="1" applyProtection="1">
      <alignment horizontal="center" vertical="center" textRotation="255" wrapText="1"/>
    </xf>
    <xf numFmtId="0" fontId="25" fillId="0" borderId="41" xfId="42" applyFont="1" applyFill="1" applyBorder="1" applyAlignment="1" applyProtection="1">
      <alignment horizontal="center" vertical="center" textRotation="255" wrapText="1"/>
    </xf>
    <xf numFmtId="0" fontId="25" fillId="0" borderId="0" xfId="42" applyFont="1" applyFill="1" applyBorder="1" applyAlignment="1" applyProtection="1">
      <alignment horizontal="center" vertical="center" textRotation="255" wrapText="1"/>
    </xf>
    <xf numFmtId="0" fontId="25" fillId="0" borderId="14" xfId="42" applyFont="1" applyFill="1" applyBorder="1" applyAlignment="1" applyProtection="1">
      <alignment horizontal="center" vertical="center" textRotation="255" wrapText="1"/>
    </xf>
    <xf numFmtId="0" fontId="25" fillId="0" borderId="180" xfId="42" applyFont="1" applyFill="1" applyBorder="1" applyAlignment="1" applyProtection="1">
      <alignment horizontal="center" vertical="center" textRotation="255" wrapText="1"/>
    </xf>
    <xf numFmtId="0" fontId="25" fillId="0" borderId="181" xfId="42" applyFont="1" applyFill="1" applyBorder="1" applyAlignment="1" applyProtection="1">
      <alignment horizontal="center" vertical="center" textRotation="255" wrapText="1"/>
    </xf>
    <xf numFmtId="0" fontId="25" fillId="0" borderId="72" xfId="42" applyFont="1" applyFill="1" applyBorder="1" applyAlignment="1" applyProtection="1">
      <alignment horizontal="center" vertical="center" textRotation="255" wrapText="1"/>
    </xf>
    <xf numFmtId="0" fontId="21" fillId="0" borderId="182" xfId="42" applyFont="1" applyFill="1" applyBorder="1" applyAlignment="1" applyProtection="1">
      <alignment horizontal="distributed" vertical="center"/>
    </xf>
    <xf numFmtId="0" fontId="25" fillId="0" borderId="22" xfId="42" applyFont="1" applyFill="1" applyBorder="1" applyAlignment="1" applyProtection="1">
      <alignment horizontal="distributed" vertical="center" wrapText="1"/>
    </xf>
    <xf numFmtId="0" fontId="32" fillId="0" borderId="184" xfId="42" applyFont="1" applyFill="1" applyBorder="1" applyAlignment="1" applyProtection="1">
      <alignment horizontal="center" vertical="center" textRotation="255"/>
    </xf>
    <xf numFmtId="0" fontId="32" fillId="0" borderId="21" xfId="42" applyFont="1" applyFill="1" applyBorder="1" applyAlignment="1" applyProtection="1">
      <alignment horizontal="center" vertical="center" textRotation="255"/>
    </xf>
    <xf numFmtId="0" fontId="21" fillId="0" borderId="47" xfId="42" applyFont="1" applyFill="1" applyBorder="1" applyAlignment="1" applyProtection="1">
      <alignment horizontal="center" vertical="center" textRotation="255"/>
    </xf>
    <xf numFmtId="0" fontId="21" fillId="0" borderId="11" xfId="42" applyFont="1" applyFill="1" applyBorder="1" applyAlignment="1" applyProtection="1">
      <alignment horizontal="center" vertical="center" textRotation="255"/>
    </xf>
    <xf numFmtId="0" fontId="21" fillId="0" borderId="12" xfId="42" applyFont="1" applyFill="1" applyBorder="1" applyAlignment="1" applyProtection="1">
      <alignment horizontal="center" vertical="center" textRotation="255"/>
    </xf>
    <xf numFmtId="0" fontId="21" fillId="0" borderId="41" xfId="42" applyFont="1" applyFill="1" applyBorder="1" applyAlignment="1" applyProtection="1">
      <alignment horizontal="center" vertical="center" textRotation="255"/>
    </xf>
    <xf numFmtId="0" fontId="21" fillId="0" borderId="0" xfId="42" applyFont="1" applyFill="1" applyBorder="1" applyAlignment="1" applyProtection="1">
      <alignment horizontal="center" vertical="center" textRotation="255"/>
    </xf>
    <xf numFmtId="0" fontId="21" fillId="0" borderId="14" xfId="42" applyFont="1" applyFill="1" applyBorder="1" applyAlignment="1" applyProtection="1">
      <alignment horizontal="center" vertical="center" textRotation="255"/>
    </xf>
    <xf numFmtId="189" fontId="21" fillId="0" borderId="118" xfId="42" applyNumberFormat="1" applyFont="1" applyFill="1" applyBorder="1" applyAlignment="1" applyProtection="1">
      <alignment horizontal="right" vertical="center"/>
    </xf>
    <xf numFmtId="189" fontId="21" fillId="0" borderId="120" xfId="42" applyNumberFormat="1" applyFont="1" applyFill="1" applyBorder="1" applyAlignment="1" applyProtection="1">
      <alignment horizontal="right" vertical="center"/>
    </xf>
    <xf numFmtId="0" fontId="21" fillId="0" borderId="12" xfId="42" applyFont="1" applyFill="1" applyBorder="1" applyAlignment="1" applyProtection="1">
      <alignment horizontal="center" vertical="center" wrapText="1"/>
    </xf>
    <xf numFmtId="0" fontId="21" fillId="0" borderId="14" xfId="42" applyFont="1" applyFill="1" applyBorder="1" applyAlignment="1" applyProtection="1">
      <alignment horizontal="center" vertical="center" wrapText="1"/>
    </xf>
    <xf numFmtId="0" fontId="21" fillId="0" borderId="23" xfId="42" applyFont="1" applyFill="1" applyBorder="1" applyAlignment="1" applyProtection="1">
      <alignment horizontal="center" vertical="center" wrapText="1"/>
    </xf>
    <xf numFmtId="0" fontId="21" fillId="0" borderId="31" xfId="42" applyFont="1" applyFill="1" applyBorder="1" applyAlignment="1" applyProtection="1">
      <alignment horizontal="distributed" vertical="center"/>
    </xf>
    <xf numFmtId="0" fontId="21" fillId="0" borderId="22" xfId="42" applyFont="1" applyFill="1" applyBorder="1" applyAlignment="1" applyProtection="1">
      <alignment horizontal="distributed" vertical="center"/>
    </xf>
    <xf numFmtId="0" fontId="21" fillId="0" borderId="0" xfId="42" applyFont="1" applyFill="1" applyBorder="1" applyAlignment="1" applyProtection="1">
      <alignment horizontal="distributed" vertical="center"/>
    </xf>
    <xf numFmtId="0" fontId="21" fillId="0" borderId="109" xfId="42" applyFont="1" applyFill="1" applyBorder="1" applyAlignment="1" applyProtection="1">
      <alignment horizontal="center" vertical="center"/>
    </xf>
    <xf numFmtId="0" fontId="21" fillId="0" borderId="177" xfId="42" applyFont="1" applyFill="1" applyBorder="1" applyAlignment="1" applyProtection="1">
      <alignment horizontal="center" vertical="center" textRotation="255"/>
    </xf>
    <xf numFmtId="0" fontId="21" fillId="0" borderId="178" xfId="42" applyFont="1" applyFill="1" applyBorder="1" applyAlignment="1" applyProtection="1">
      <alignment horizontal="center" vertical="center" textRotation="255"/>
    </xf>
    <xf numFmtId="0" fontId="21" fillId="0" borderId="179" xfId="42" applyFont="1" applyFill="1" applyBorder="1" applyAlignment="1" applyProtection="1">
      <alignment horizontal="center" vertical="center" textRotation="255"/>
    </xf>
    <xf numFmtId="0" fontId="21" fillId="0" borderId="180" xfId="42" applyFont="1" applyFill="1" applyBorder="1" applyAlignment="1" applyProtection="1">
      <alignment horizontal="center" vertical="center" textRotation="255"/>
    </xf>
    <xf numFmtId="0" fontId="21" fillId="0" borderId="181" xfId="42" applyFont="1" applyFill="1" applyBorder="1" applyAlignment="1" applyProtection="1">
      <alignment horizontal="center" vertical="center" textRotation="255"/>
    </xf>
    <xf numFmtId="0" fontId="21" fillId="0" borderId="72" xfId="42" applyFont="1" applyFill="1" applyBorder="1" applyAlignment="1" applyProtection="1">
      <alignment horizontal="center" vertical="center" textRotation="255"/>
    </xf>
    <xf numFmtId="0" fontId="21" fillId="0" borderId="178" xfId="42" applyFont="1" applyFill="1" applyBorder="1" applyAlignment="1" applyProtection="1">
      <alignment horizontal="distributed"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170125地球温暖化対策計画書(山内修正案）" xfId="42"/>
    <cellStyle name="標準_170125地球温暖化対策計画書(山内修正案）_180502 pp排出状況報告書(1)" xfId="43"/>
    <cellStyle name="標準_170125地球温暖化対策計画書(山内修正案）_添付書類（概況確認書）" xfId="44"/>
    <cellStyle name="標準_その他ガス算定報告書" xfId="45"/>
    <cellStyle name="良い" xfId="46" builtinId="26" customBuiltin="1"/>
  </cellStyles>
  <dxfs count="13">
    <dxf>
      <font>
        <color rgb="FFFF0000"/>
      </font>
    </dxf>
    <dxf>
      <font>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color rgb="FFFFFF66"/>
      <color rgb="FFFFCC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27"/>
  <sheetViews>
    <sheetView tabSelected="1" view="pageBreakPreview" zoomScale="75" zoomScaleNormal="75" zoomScaleSheetLayoutView="75" workbookViewId="0">
      <selection activeCell="G4" sqref="G4:I4"/>
    </sheetView>
  </sheetViews>
  <sheetFormatPr defaultColWidth="9" defaultRowHeight="12" x14ac:dyDescent="0.2"/>
  <cols>
    <col min="1" max="1" width="2.36328125" style="1" customWidth="1"/>
    <col min="2" max="2" width="0.453125" style="1" customWidth="1"/>
    <col min="3" max="42" width="2.36328125" style="1" customWidth="1"/>
    <col min="43" max="43" width="2.36328125" style="2" customWidth="1"/>
    <col min="44" max="44" width="0.453125" style="1" customWidth="1"/>
    <col min="45" max="45" width="2.36328125" style="1" customWidth="1"/>
    <col min="46" max="16384" width="9" style="1"/>
  </cols>
  <sheetData>
    <row r="1" spans="1:44" x14ac:dyDescent="0.2">
      <c r="A1" s="1" t="s">
        <v>234</v>
      </c>
    </row>
    <row r="2" spans="1:44" ht="3" customHeight="1" x14ac:dyDescent="0.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5"/>
      <c r="AR2" s="6"/>
    </row>
    <row r="3" spans="1:44" x14ac:dyDescent="0.2">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9"/>
    </row>
    <row r="4" spans="1:44" s="10" customFormat="1" ht="18" customHeight="1" x14ac:dyDescent="0.2">
      <c r="B4" s="11"/>
      <c r="C4" s="12"/>
      <c r="D4" s="12"/>
      <c r="E4" s="12"/>
      <c r="F4" s="13"/>
      <c r="G4" s="646">
        <v>2023</v>
      </c>
      <c r="H4" s="646"/>
      <c r="I4" s="646"/>
      <c r="J4" s="14" t="s">
        <v>25</v>
      </c>
      <c r="K4" s="15"/>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6"/>
    </row>
    <row r="5" spans="1:44" s="10" customFormat="1" ht="48" customHeight="1" x14ac:dyDescent="0.2">
      <c r="B5" s="11"/>
      <c r="C5" s="12"/>
      <c r="D5" s="647" t="s">
        <v>26</v>
      </c>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c r="AM5" s="647"/>
      <c r="AN5" s="647"/>
      <c r="AO5" s="647"/>
      <c r="AP5" s="647"/>
      <c r="AQ5" s="17"/>
      <c r="AR5" s="16"/>
    </row>
    <row r="6" spans="1:44" x14ac:dyDescent="0.2">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9"/>
    </row>
    <row r="7" spans="1:44" s="10" customFormat="1" ht="18.75" customHeight="1" thickBot="1" x14ac:dyDescent="0.25">
      <c r="B7" s="11"/>
      <c r="C7" s="12"/>
      <c r="D7" s="12" t="s">
        <v>27</v>
      </c>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6"/>
    </row>
    <row r="8" spans="1:44" s="10" customFormat="1" ht="30" customHeight="1" x14ac:dyDescent="0.2">
      <c r="B8" s="11"/>
      <c r="C8" s="12"/>
      <c r="D8" s="18"/>
      <c r="E8" s="651" t="s">
        <v>28</v>
      </c>
      <c r="F8" s="651"/>
      <c r="G8" s="651"/>
      <c r="H8" s="651"/>
      <c r="I8" s="651"/>
      <c r="J8" s="651"/>
      <c r="K8" s="651"/>
      <c r="L8" s="651"/>
      <c r="M8" s="651"/>
      <c r="N8" s="651"/>
      <c r="O8" s="19"/>
      <c r="P8" s="648"/>
      <c r="Q8" s="649"/>
      <c r="R8" s="649"/>
      <c r="S8" s="649"/>
      <c r="T8" s="649"/>
      <c r="U8" s="649"/>
      <c r="V8" s="649"/>
      <c r="W8" s="649"/>
      <c r="X8" s="649"/>
      <c r="Y8" s="649"/>
      <c r="Z8" s="649"/>
      <c r="AA8" s="649"/>
      <c r="AB8" s="649"/>
      <c r="AC8" s="649"/>
      <c r="AD8" s="649"/>
      <c r="AE8" s="649"/>
      <c r="AF8" s="649"/>
      <c r="AG8" s="649"/>
      <c r="AH8" s="649"/>
      <c r="AI8" s="649"/>
      <c r="AJ8" s="649"/>
      <c r="AK8" s="649"/>
      <c r="AL8" s="649"/>
      <c r="AM8" s="649"/>
      <c r="AN8" s="649"/>
      <c r="AO8" s="649"/>
      <c r="AP8" s="650"/>
      <c r="AQ8" s="20"/>
      <c r="AR8" s="16"/>
    </row>
    <row r="9" spans="1:44" s="10" customFormat="1" ht="30" customHeight="1" x14ac:dyDescent="0.2">
      <c r="B9" s="11"/>
      <c r="C9" s="12"/>
      <c r="D9" s="21"/>
      <c r="E9" s="640" t="s">
        <v>29</v>
      </c>
      <c r="F9" s="640"/>
      <c r="G9" s="640"/>
      <c r="H9" s="640"/>
      <c r="I9" s="640"/>
      <c r="J9" s="640"/>
      <c r="K9" s="640"/>
      <c r="L9" s="640"/>
      <c r="M9" s="640"/>
      <c r="N9" s="640"/>
      <c r="O9" s="22"/>
      <c r="P9" s="642"/>
      <c r="Q9" s="643"/>
      <c r="R9" s="643"/>
      <c r="S9" s="643"/>
      <c r="T9" s="644"/>
      <c r="U9" s="644"/>
      <c r="V9" s="644"/>
      <c r="W9" s="644"/>
      <c r="X9" s="644"/>
      <c r="Y9" s="644"/>
      <c r="Z9" s="644"/>
      <c r="AA9" s="644"/>
      <c r="AB9" s="644"/>
      <c r="AC9" s="644"/>
      <c r="AD9" s="644"/>
      <c r="AE9" s="644"/>
      <c r="AF9" s="644"/>
      <c r="AG9" s="644"/>
      <c r="AH9" s="644"/>
      <c r="AI9" s="644"/>
      <c r="AJ9" s="644"/>
      <c r="AK9" s="644"/>
      <c r="AL9" s="644"/>
      <c r="AM9" s="644"/>
      <c r="AN9" s="644"/>
      <c r="AO9" s="644"/>
      <c r="AP9" s="645"/>
      <c r="AQ9" s="23"/>
      <c r="AR9" s="16"/>
    </row>
    <row r="10" spans="1:44" s="10" customFormat="1" ht="30" customHeight="1" x14ac:dyDescent="0.2">
      <c r="B10" s="11"/>
      <c r="C10" s="12"/>
      <c r="D10" s="21"/>
      <c r="E10" s="640" t="s">
        <v>30</v>
      </c>
      <c r="F10" s="640"/>
      <c r="G10" s="640"/>
      <c r="H10" s="640"/>
      <c r="I10" s="640"/>
      <c r="J10" s="640"/>
      <c r="K10" s="640"/>
      <c r="L10" s="640"/>
      <c r="M10" s="640"/>
      <c r="N10" s="640"/>
      <c r="O10" s="22"/>
      <c r="P10" s="633"/>
      <c r="Q10" s="634"/>
      <c r="R10" s="634"/>
      <c r="S10" s="634"/>
      <c r="T10" s="634"/>
      <c r="U10" s="634"/>
      <c r="V10" s="634"/>
      <c r="W10" s="634"/>
      <c r="X10" s="634"/>
      <c r="Y10" s="634"/>
      <c r="Z10" s="634"/>
      <c r="AA10" s="634"/>
      <c r="AB10" s="634"/>
      <c r="AC10" s="634"/>
      <c r="AD10" s="634"/>
      <c r="AE10" s="634"/>
      <c r="AF10" s="634"/>
      <c r="AG10" s="634"/>
      <c r="AH10" s="634"/>
      <c r="AI10" s="634"/>
      <c r="AJ10" s="634"/>
      <c r="AK10" s="634"/>
      <c r="AL10" s="634"/>
      <c r="AM10" s="634"/>
      <c r="AN10" s="634"/>
      <c r="AO10" s="634"/>
      <c r="AP10" s="635"/>
      <c r="AQ10" s="24"/>
      <c r="AR10" s="16"/>
    </row>
    <row r="11" spans="1:44" s="10" customFormat="1" ht="30" customHeight="1" thickBot="1" x14ac:dyDescent="0.25">
      <c r="B11" s="11"/>
      <c r="C11" s="12"/>
      <c r="D11" s="25"/>
      <c r="E11" s="641" t="s">
        <v>31</v>
      </c>
      <c r="F11" s="641"/>
      <c r="G11" s="641"/>
      <c r="H11" s="641"/>
      <c r="I11" s="641"/>
      <c r="J11" s="641"/>
      <c r="K11" s="641"/>
      <c r="L11" s="641"/>
      <c r="M11" s="641"/>
      <c r="N11" s="641"/>
      <c r="O11" s="26"/>
      <c r="P11" s="638"/>
      <c r="Q11" s="639"/>
      <c r="R11" s="639"/>
      <c r="S11" s="639"/>
      <c r="T11" s="639"/>
      <c r="U11" s="639"/>
      <c r="V11" s="639"/>
      <c r="W11" s="639"/>
      <c r="X11" s="639"/>
      <c r="Y11" s="639"/>
      <c r="Z11" s="639"/>
      <c r="AA11" s="639"/>
      <c r="AB11" s="639"/>
      <c r="AC11" s="639"/>
      <c r="AD11" s="639"/>
      <c r="AE11" s="639"/>
      <c r="AF11" s="639"/>
      <c r="AG11" s="639"/>
      <c r="AH11" s="639"/>
      <c r="AI11" s="639"/>
      <c r="AJ11" s="639"/>
      <c r="AK11" s="639"/>
      <c r="AL11" s="639"/>
      <c r="AM11" s="639"/>
      <c r="AN11" s="639"/>
      <c r="AO11" s="636" t="s">
        <v>32</v>
      </c>
      <c r="AP11" s="637"/>
      <c r="AQ11" s="27"/>
      <c r="AR11" s="16"/>
    </row>
    <row r="12" spans="1:44" x14ac:dyDescent="0.2">
      <c r="B12" s="7"/>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9"/>
    </row>
    <row r="13" spans="1:44" x14ac:dyDescent="0.2">
      <c r="B13" s="7"/>
      <c r="C13" s="8"/>
      <c r="D13" s="8" t="s">
        <v>33</v>
      </c>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9"/>
    </row>
    <row r="14" spans="1:44" ht="16.5" customHeight="1" thickBot="1" x14ac:dyDescent="0.25">
      <c r="B14" s="7"/>
      <c r="C14" s="8"/>
      <c r="D14" s="8" t="s">
        <v>34</v>
      </c>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9"/>
    </row>
    <row r="15" spans="1:44" ht="97.5" customHeight="1" x14ac:dyDescent="0.2">
      <c r="B15" s="7"/>
      <c r="C15" s="8"/>
      <c r="D15" s="624"/>
      <c r="E15" s="625"/>
      <c r="F15" s="625"/>
      <c r="G15" s="625"/>
      <c r="H15" s="625"/>
      <c r="I15" s="625"/>
      <c r="J15" s="625"/>
      <c r="K15" s="625"/>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6"/>
      <c r="AQ15" s="12"/>
      <c r="AR15" s="9"/>
    </row>
    <row r="16" spans="1:44" ht="97.5" customHeight="1" x14ac:dyDescent="0.2">
      <c r="B16" s="7"/>
      <c r="C16" s="8"/>
      <c r="D16" s="627"/>
      <c r="E16" s="628"/>
      <c r="F16" s="628"/>
      <c r="G16" s="628"/>
      <c r="H16" s="628"/>
      <c r="I16" s="628"/>
      <c r="J16" s="628"/>
      <c r="K16" s="628"/>
      <c r="L16" s="628"/>
      <c r="M16" s="628"/>
      <c r="N16" s="628"/>
      <c r="O16" s="628"/>
      <c r="P16" s="628"/>
      <c r="Q16" s="628"/>
      <c r="R16" s="628"/>
      <c r="S16" s="628"/>
      <c r="T16" s="628"/>
      <c r="U16" s="628"/>
      <c r="V16" s="628"/>
      <c r="W16" s="628"/>
      <c r="X16" s="628"/>
      <c r="Y16" s="628"/>
      <c r="Z16" s="628"/>
      <c r="AA16" s="628"/>
      <c r="AB16" s="628"/>
      <c r="AC16" s="628"/>
      <c r="AD16" s="628"/>
      <c r="AE16" s="628"/>
      <c r="AF16" s="628"/>
      <c r="AG16" s="628"/>
      <c r="AH16" s="628"/>
      <c r="AI16" s="628"/>
      <c r="AJ16" s="628"/>
      <c r="AK16" s="628"/>
      <c r="AL16" s="628"/>
      <c r="AM16" s="628"/>
      <c r="AN16" s="628"/>
      <c r="AO16" s="628"/>
      <c r="AP16" s="629"/>
      <c r="AQ16" s="12"/>
      <c r="AR16" s="9"/>
    </row>
    <row r="17" spans="2:44" ht="97.5" customHeight="1" x14ac:dyDescent="0.2">
      <c r="B17" s="7"/>
      <c r="C17" s="8"/>
      <c r="D17" s="627"/>
      <c r="E17" s="628"/>
      <c r="F17" s="628"/>
      <c r="G17" s="628"/>
      <c r="H17" s="628"/>
      <c r="I17" s="628"/>
      <c r="J17" s="62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628"/>
      <c r="AK17" s="628"/>
      <c r="AL17" s="628"/>
      <c r="AM17" s="628"/>
      <c r="AN17" s="628"/>
      <c r="AO17" s="628"/>
      <c r="AP17" s="629"/>
      <c r="AQ17" s="12"/>
      <c r="AR17" s="9"/>
    </row>
    <row r="18" spans="2:44" ht="97.5" customHeight="1" x14ac:dyDescent="0.2">
      <c r="B18" s="7"/>
      <c r="C18" s="8"/>
      <c r="D18" s="627"/>
      <c r="E18" s="628"/>
      <c r="F18" s="628"/>
      <c r="G18" s="628"/>
      <c r="H18" s="628"/>
      <c r="I18" s="628"/>
      <c r="J18" s="628"/>
      <c r="K18" s="628"/>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8"/>
      <c r="AJ18" s="628"/>
      <c r="AK18" s="628"/>
      <c r="AL18" s="628"/>
      <c r="AM18" s="628"/>
      <c r="AN18" s="628"/>
      <c r="AO18" s="628"/>
      <c r="AP18" s="629"/>
      <c r="AQ18" s="12"/>
      <c r="AR18" s="9"/>
    </row>
    <row r="19" spans="2:44" ht="97.5" customHeight="1" x14ac:dyDescent="0.2">
      <c r="B19" s="7"/>
      <c r="C19" s="8"/>
      <c r="D19" s="627"/>
      <c r="E19" s="628"/>
      <c r="F19" s="628"/>
      <c r="G19" s="628"/>
      <c r="H19" s="628"/>
      <c r="I19" s="628"/>
      <c r="J19" s="628"/>
      <c r="K19" s="628"/>
      <c r="L19" s="628"/>
      <c r="M19" s="628"/>
      <c r="N19" s="628"/>
      <c r="O19" s="628"/>
      <c r="P19" s="628"/>
      <c r="Q19" s="628"/>
      <c r="R19" s="628"/>
      <c r="S19" s="628"/>
      <c r="T19" s="628"/>
      <c r="U19" s="628"/>
      <c r="V19" s="628"/>
      <c r="W19" s="628"/>
      <c r="X19" s="628"/>
      <c r="Y19" s="628"/>
      <c r="Z19" s="628"/>
      <c r="AA19" s="628"/>
      <c r="AB19" s="628"/>
      <c r="AC19" s="628"/>
      <c r="AD19" s="628"/>
      <c r="AE19" s="628"/>
      <c r="AF19" s="628"/>
      <c r="AG19" s="628"/>
      <c r="AH19" s="628"/>
      <c r="AI19" s="628"/>
      <c r="AJ19" s="628"/>
      <c r="AK19" s="628"/>
      <c r="AL19" s="628"/>
      <c r="AM19" s="628"/>
      <c r="AN19" s="628"/>
      <c r="AO19" s="628"/>
      <c r="AP19" s="629"/>
      <c r="AQ19" s="12"/>
      <c r="AR19" s="9"/>
    </row>
    <row r="20" spans="2:44" ht="97.5" customHeight="1" thickBot="1" x14ac:dyDescent="0.25">
      <c r="B20" s="7"/>
      <c r="C20" s="8"/>
      <c r="D20" s="630"/>
      <c r="E20" s="631"/>
      <c r="F20" s="631"/>
      <c r="G20" s="631"/>
      <c r="H20" s="631"/>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c r="AF20" s="631"/>
      <c r="AG20" s="631"/>
      <c r="AH20" s="631"/>
      <c r="AI20" s="631"/>
      <c r="AJ20" s="631"/>
      <c r="AK20" s="631"/>
      <c r="AL20" s="631"/>
      <c r="AM20" s="631"/>
      <c r="AN20" s="631"/>
      <c r="AO20" s="631"/>
      <c r="AP20" s="632"/>
      <c r="AQ20" s="12"/>
      <c r="AR20" s="9"/>
    </row>
    <row r="21" spans="2:44" s="2" customFormat="1" ht="12" customHeight="1" x14ac:dyDescent="0.2">
      <c r="B21" s="28"/>
      <c r="C21" s="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429" t="s">
        <v>325</v>
      </c>
      <c r="AQ21" s="12"/>
      <c r="AR21" s="29"/>
    </row>
    <row r="22" spans="2:44" ht="3" customHeight="1" x14ac:dyDescent="0.2">
      <c r="B22" s="30"/>
      <c r="C22" s="31"/>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3"/>
      <c r="AR22" s="34"/>
    </row>
    <row r="23" spans="2:44" ht="12" customHeight="1" x14ac:dyDescent="0.2">
      <c r="AR23" s="35" t="s">
        <v>323</v>
      </c>
    </row>
    <row r="24" spans="2:44" ht="15.75" customHeight="1" x14ac:dyDescent="0.2">
      <c r="AQ24" s="622"/>
    </row>
    <row r="25" spans="2:44" ht="15.75" customHeight="1" x14ac:dyDescent="0.2"/>
    <row r="26" spans="2:44" ht="15.75" customHeight="1" x14ac:dyDescent="0.2"/>
    <row r="27" spans="2:44" ht="15.75" customHeight="1" x14ac:dyDescent="0.2"/>
  </sheetData>
  <sheetProtection algorithmName="SHA-512" hashValue="3/G6X1EHh4XWnhJsUOfwzP3fVYUL6BY250Y+GPxsC/qzXVV9WVxBrYLxQCBwwkw3KIDXkY81spL9J97a4+TZKw==" saltValue="VU7LEWz4FZRk6bqv4EN7ZQ==" spinCount="100000" sheet="1" scenarios="1"/>
  <mergeCells count="12">
    <mergeCell ref="E9:N9"/>
    <mergeCell ref="P9:AP9"/>
    <mergeCell ref="G4:I4"/>
    <mergeCell ref="D5:AP5"/>
    <mergeCell ref="P8:AP8"/>
    <mergeCell ref="E8:N8"/>
    <mergeCell ref="D15:AP20"/>
    <mergeCell ref="P10:AP10"/>
    <mergeCell ref="AO11:AP11"/>
    <mergeCell ref="P11:AN11"/>
    <mergeCell ref="E10:N10"/>
    <mergeCell ref="E11:N11"/>
  </mergeCells>
  <phoneticPr fontId="20"/>
  <dataValidations count="3">
    <dataValidation type="whole" allowBlank="1" showInputMessage="1" showErrorMessage="1" sqref="G4:I4">
      <formula1>2000</formula1>
      <formula2>2040</formula2>
    </dataValidation>
    <dataValidation type="whole" imeMode="disabled" allowBlank="1" showInputMessage="1" showErrorMessage="1" error="指定地球温暖化対策事業所指定通知書に記載のある「4桁の数字」を入力してください。" prompt="4桁の数字を入力してください。" sqref="P10:AP10">
      <formula1>0</formula1>
      <formula2>9999</formula2>
    </dataValidation>
    <dataValidation type="decimal" operator="greaterThanOrEqual" allowBlank="1" showInputMessage="1" showErrorMessage="1" error="延べ床面積は0以上の数値を入力してください" sqref="P11:AN11">
      <formula1>0</formula1>
    </dataValidation>
  </dataValidations>
  <pageMargins left="0.47244094488188981" right="0.19685039370078741" top="0.62992125984251968" bottom="0.31496062992125984" header="0.43307086614173229" footer="0.51181102362204722"/>
  <pageSetup paperSize="9" scale="94" orientation="portrait" horizontalDpi="3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Q79"/>
  <sheetViews>
    <sheetView showGridLines="0" showZeros="0" view="pageBreakPreview" zoomScaleNormal="100" workbookViewId="0"/>
  </sheetViews>
  <sheetFormatPr defaultColWidth="9" defaultRowHeight="12" x14ac:dyDescent="0.2"/>
  <cols>
    <col min="1" max="1" width="2.36328125" style="36" customWidth="1"/>
    <col min="2" max="2" width="0.453125" style="36" customWidth="1"/>
    <col min="3" max="3" width="2.08984375" style="36" customWidth="1"/>
    <col min="4" max="4" width="1.453125" style="36" customWidth="1"/>
    <col min="5" max="5" width="9.7265625" style="36" customWidth="1"/>
    <col min="6" max="6" width="13.08984375" style="36" customWidth="1"/>
    <col min="7" max="7" width="2.08984375" style="36" customWidth="1"/>
    <col min="8" max="8" width="6.6328125" style="36" customWidth="1"/>
    <col min="9" max="9" width="4.453125" style="36" customWidth="1"/>
    <col min="10" max="10" width="6.6328125" style="36" customWidth="1"/>
    <col min="11" max="11" width="12" style="36" customWidth="1"/>
    <col min="12" max="12" width="4.453125" style="36" customWidth="1"/>
    <col min="13" max="13" width="14" style="36" customWidth="1"/>
    <col min="14" max="14" width="9.90625" style="36" customWidth="1"/>
    <col min="15" max="15" width="8.7265625" style="36" customWidth="1"/>
    <col min="16" max="16" width="2.36328125" style="36" customWidth="1"/>
    <col min="17" max="17" width="0.453125" style="36" customWidth="1"/>
    <col min="18" max="16384" width="9" style="36"/>
  </cols>
  <sheetData>
    <row r="1" spans="1:17" x14ac:dyDescent="0.2">
      <c r="A1" s="36" t="s">
        <v>235</v>
      </c>
    </row>
    <row r="2" spans="1:17" ht="3" customHeight="1" x14ac:dyDescent="0.2">
      <c r="B2" s="37"/>
      <c r="C2" s="38"/>
      <c r="D2" s="38"/>
      <c r="E2" s="38"/>
      <c r="F2" s="38"/>
      <c r="G2" s="38"/>
      <c r="H2" s="38"/>
      <c r="I2" s="38"/>
      <c r="J2" s="38"/>
      <c r="K2" s="38"/>
      <c r="L2" s="38"/>
      <c r="M2" s="38"/>
      <c r="N2" s="38"/>
      <c r="O2" s="38"/>
      <c r="P2" s="38"/>
      <c r="Q2" s="39"/>
    </row>
    <row r="3" spans="1:17" x14ac:dyDescent="0.2">
      <c r="B3" s="40"/>
      <c r="C3" s="41"/>
      <c r="D3" s="41"/>
      <c r="E3" s="41"/>
      <c r="F3" s="41"/>
      <c r="G3" s="41"/>
      <c r="H3" s="41"/>
      <c r="I3" s="41"/>
      <c r="J3" s="41"/>
      <c r="K3" s="41"/>
      <c r="L3" s="41"/>
      <c r="M3" s="41"/>
      <c r="N3" s="41"/>
      <c r="O3" s="41"/>
      <c r="P3" s="41"/>
      <c r="Q3" s="42"/>
    </row>
    <row r="4" spans="1:17" ht="18" customHeight="1" thickBot="1" x14ac:dyDescent="0.25">
      <c r="B4" s="40"/>
      <c r="C4" s="41"/>
      <c r="D4" s="41"/>
      <c r="E4" s="41" t="s">
        <v>35</v>
      </c>
      <c r="F4" s="41"/>
      <c r="G4" s="41"/>
      <c r="H4" s="41"/>
      <c r="I4" s="41"/>
      <c r="J4" s="41"/>
      <c r="K4" s="41"/>
      <c r="L4" s="41"/>
      <c r="M4" s="41"/>
      <c r="N4" s="41"/>
      <c r="O4" s="41"/>
      <c r="P4" s="41"/>
      <c r="Q4" s="42"/>
    </row>
    <row r="5" spans="1:17" ht="23.25" customHeight="1" x14ac:dyDescent="0.2">
      <c r="B5" s="40"/>
      <c r="C5" s="41"/>
      <c r="D5" s="41"/>
      <c r="E5" s="652"/>
      <c r="F5" s="653"/>
      <c r="G5" s="653"/>
      <c r="H5" s="653"/>
      <c r="I5" s="653"/>
      <c r="J5" s="653"/>
      <c r="K5" s="653"/>
      <c r="L5" s="653"/>
      <c r="M5" s="653"/>
      <c r="N5" s="653"/>
      <c r="O5" s="654"/>
      <c r="P5" s="43"/>
      <c r="Q5" s="42"/>
    </row>
    <row r="6" spans="1:17" ht="23.25" customHeight="1" x14ac:dyDescent="0.2">
      <c r="B6" s="40"/>
      <c r="C6" s="41"/>
      <c r="D6" s="41"/>
      <c r="E6" s="655"/>
      <c r="F6" s="656"/>
      <c r="G6" s="656"/>
      <c r="H6" s="656"/>
      <c r="I6" s="656"/>
      <c r="J6" s="656"/>
      <c r="K6" s="656"/>
      <c r="L6" s="656"/>
      <c r="M6" s="656"/>
      <c r="N6" s="656"/>
      <c r="O6" s="657"/>
      <c r="P6" s="43"/>
      <c r="Q6" s="42"/>
    </row>
    <row r="7" spans="1:17" ht="23.25" customHeight="1" x14ac:dyDescent="0.2">
      <c r="B7" s="40"/>
      <c r="C7" s="41"/>
      <c r="D7" s="41"/>
      <c r="E7" s="655"/>
      <c r="F7" s="656"/>
      <c r="G7" s="656"/>
      <c r="H7" s="656"/>
      <c r="I7" s="656"/>
      <c r="J7" s="656"/>
      <c r="K7" s="656"/>
      <c r="L7" s="656"/>
      <c r="M7" s="656"/>
      <c r="N7" s="656"/>
      <c r="O7" s="657"/>
      <c r="P7" s="43"/>
      <c r="Q7" s="42"/>
    </row>
    <row r="8" spans="1:17" ht="23.25" customHeight="1" x14ac:dyDescent="0.2">
      <c r="B8" s="40"/>
      <c r="C8" s="41"/>
      <c r="D8" s="41"/>
      <c r="E8" s="655"/>
      <c r="F8" s="656"/>
      <c r="G8" s="656"/>
      <c r="H8" s="656"/>
      <c r="I8" s="656"/>
      <c r="J8" s="656"/>
      <c r="K8" s="656"/>
      <c r="L8" s="656"/>
      <c r="M8" s="656"/>
      <c r="N8" s="656"/>
      <c r="O8" s="657"/>
      <c r="P8" s="43"/>
      <c r="Q8" s="42"/>
    </row>
    <row r="9" spans="1:17" ht="23.25" customHeight="1" x14ac:dyDescent="0.2">
      <c r="B9" s="40"/>
      <c r="C9" s="41"/>
      <c r="D9" s="41"/>
      <c r="E9" s="655"/>
      <c r="F9" s="656"/>
      <c r="G9" s="656"/>
      <c r="H9" s="656"/>
      <c r="I9" s="656"/>
      <c r="J9" s="656"/>
      <c r="K9" s="656"/>
      <c r="L9" s="656"/>
      <c r="M9" s="656"/>
      <c r="N9" s="656"/>
      <c r="O9" s="657"/>
      <c r="P9" s="43"/>
      <c r="Q9" s="42"/>
    </row>
    <row r="10" spans="1:17" ht="23.25" customHeight="1" x14ac:dyDescent="0.2">
      <c r="B10" s="40"/>
      <c r="C10" s="41"/>
      <c r="D10" s="41"/>
      <c r="E10" s="655"/>
      <c r="F10" s="656"/>
      <c r="G10" s="656"/>
      <c r="H10" s="656"/>
      <c r="I10" s="656"/>
      <c r="J10" s="656"/>
      <c r="K10" s="656"/>
      <c r="L10" s="656"/>
      <c r="M10" s="656"/>
      <c r="N10" s="656"/>
      <c r="O10" s="657"/>
      <c r="P10" s="43"/>
      <c r="Q10" s="42"/>
    </row>
    <row r="11" spans="1:17" ht="23.25" customHeight="1" x14ac:dyDescent="0.2">
      <c r="B11" s="40"/>
      <c r="C11" s="41"/>
      <c r="D11" s="41"/>
      <c r="E11" s="655"/>
      <c r="F11" s="656"/>
      <c r="G11" s="656"/>
      <c r="H11" s="656"/>
      <c r="I11" s="656"/>
      <c r="J11" s="656"/>
      <c r="K11" s="656"/>
      <c r="L11" s="656"/>
      <c r="M11" s="656"/>
      <c r="N11" s="656"/>
      <c r="O11" s="657"/>
      <c r="P11" s="43"/>
      <c r="Q11" s="42"/>
    </row>
    <row r="12" spans="1:17" ht="23.25" customHeight="1" x14ac:dyDescent="0.2">
      <c r="B12" s="40"/>
      <c r="C12" s="41"/>
      <c r="D12" s="41"/>
      <c r="E12" s="655"/>
      <c r="F12" s="656"/>
      <c r="G12" s="656"/>
      <c r="H12" s="656"/>
      <c r="I12" s="656"/>
      <c r="J12" s="656"/>
      <c r="K12" s="656"/>
      <c r="L12" s="656"/>
      <c r="M12" s="656"/>
      <c r="N12" s="656"/>
      <c r="O12" s="657"/>
      <c r="P12" s="43"/>
      <c r="Q12" s="42"/>
    </row>
    <row r="13" spans="1:17" ht="23.25" customHeight="1" x14ac:dyDescent="0.2">
      <c r="B13" s="40"/>
      <c r="C13" s="41"/>
      <c r="D13" s="41"/>
      <c r="E13" s="655"/>
      <c r="F13" s="656"/>
      <c r="G13" s="656"/>
      <c r="H13" s="656"/>
      <c r="I13" s="656"/>
      <c r="J13" s="656"/>
      <c r="K13" s="656"/>
      <c r="L13" s="656"/>
      <c r="M13" s="656"/>
      <c r="N13" s="656"/>
      <c r="O13" s="657"/>
      <c r="P13" s="43"/>
      <c r="Q13" s="42"/>
    </row>
    <row r="14" spans="1:17" ht="23.25" customHeight="1" x14ac:dyDescent="0.2">
      <c r="B14" s="40"/>
      <c r="C14" s="41"/>
      <c r="D14" s="41"/>
      <c r="E14" s="655"/>
      <c r="F14" s="656"/>
      <c r="G14" s="656"/>
      <c r="H14" s="656"/>
      <c r="I14" s="656"/>
      <c r="J14" s="656"/>
      <c r="K14" s="656"/>
      <c r="L14" s="656"/>
      <c r="M14" s="656"/>
      <c r="N14" s="656"/>
      <c r="O14" s="657"/>
      <c r="P14" s="43"/>
      <c r="Q14" s="42"/>
    </row>
    <row r="15" spans="1:17" ht="24.75" customHeight="1" x14ac:dyDescent="0.2">
      <c r="B15" s="40"/>
      <c r="C15" s="41"/>
      <c r="D15" s="41"/>
      <c r="E15" s="655"/>
      <c r="F15" s="656"/>
      <c r="G15" s="656"/>
      <c r="H15" s="656"/>
      <c r="I15" s="656"/>
      <c r="J15" s="656"/>
      <c r="K15" s="656"/>
      <c r="L15" s="656"/>
      <c r="M15" s="656"/>
      <c r="N15" s="656"/>
      <c r="O15" s="657"/>
      <c r="P15" s="43"/>
      <c r="Q15" s="42"/>
    </row>
    <row r="16" spans="1:17" ht="24.75" customHeight="1" x14ac:dyDescent="0.2">
      <c r="B16" s="40"/>
      <c r="C16" s="41"/>
      <c r="D16" s="41"/>
      <c r="E16" s="655"/>
      <c r="F16" s="656"/>
      <c r="G16" s="656"/>
      <c r="H16" s="656"/>
      <c r="I16" s="656"/>
      <c r="J16" s="656"/>
      <c r="K16" s="656"/>
      <c r="L16" s="656"/>
      <c r="M16" s="656"/>
      <c r="N16" s="656"/>
      <c r="O16" s="657"/>
      <c r="P16" s="43"/>
      <c r="Q16" s="42"/>
    </row>
    <row r="17" spans="2:17" ht="24.75" customHeight="1" x14ac:dyDescent="0.2">
      <c r="B17" s="40"/>
      <c r="C17" s="41"/>
      <c r="D17" s="41"/>
      <c r="E17" s="655"/>
      <c r="F17" s="656"/>
      <c r="G17" s="656"/>
      <c r="H17" s="656"/>
      <c r="I17" s="656"/>
      <c r="J17" s="656"/>
      <c r="K17" s="656"/>
      <c r="L17" s="656"/>
      <c r="M17" s="656"/>
      <c r="N17" s="656"/>
      <c r="O17" s="657"/>
      <c r="P17" s="43"/>
      <c r="Q17" s="42"/>
    </row>
    <row r="18" spans="2:17" ht="24.75" customHeight="1" x14ac:dyDescent="0.2">
      <c r="B18" s="40"/>
      <c r="C18" s="41"/>
      <c r="D18" s="41"/>
      <c r="E18" s="655"/>
      <c r="F18" s="656"/>
      <c r="G18" s="656"/>
      <c r="H18" s="656"/>
      <c r="I18" s="656"/>
      <c r="J18" s="656"/>
      <c r="K18" s="656"/>
      <c r="L18" s="656"/>
      <c r="M18" s="656"/>
      <c r="N18" s="656"/>
      <c r="O18" s="657"/>
      <c r="P18" s="43"/>
      <c r="Q18" s="42"/>
    </row>
    <row r="19" spans="2:17" ht="24.75" customHeight="1" x14ac:dyDescent="0.2">
      <c r="B19" s="40"/>
      <c r="C19" s="41"/>
      <c r="D19" s="41"/>
      <c r="E19" s="655"/>
      <c r="F19" s="656"/>
      <c r="G19" s="656"/>
      <c r="H19" s="656"/>
      <c r="I19" s="656"/>
      <c r="J19" s="656"/>
      <c r="K19" s="656"/>
      <c r="L19" s="656"/>
      <c r="M19" s="656"/>
      <c r="N19" s="656"/>
      <c r="O19" s="657"/>
      <c r="P19" s="43"/>
      <c r="Q19" s="42"/>
    </row>
    <row r="20" spans="2:17" ht="24.75" customHeight="1" x14ac:dyDescent="0.2">
      <c r="B20" s="40"/>
      <c r="C20" s="41"/>
      <c r="D20" s="41"/>
      <c r="E20" s="655"/>
      <c r="F20" s="656"/>
      <c r="G20" s="656"/>
      <c r="H20" s="656"/>
      <c r="I20" s="656"/>
      <c r="J20" s="656"/>
      <c r="K20" s="656"/>
      <c r="L20" s="656"/>
      <c r="M20" s="656"/>
      <c r="N20" s="656"/>
      <c r="O20" s="657"/>
      <c r="P20" s="43"/>
      <c r="Q20" s="42"/>
    </row>
    <row r="21" spans="2:17" ht="24.75" customHeight="1" x14ac:dyDescent="0.2">
      <c r="B21" s="40"/>
      <c r="C21" s="41"/>
      <c r="D21" s="41"/>
      <c r="E21" s="655"/>
      <c r="F21" s="656"/>
      <c r="G21" s="656"/>
      <c r="H21" s="656"/>
      <c r="I21" s="656"/>
      <c r="J21" s="656"/>
      <c r="K21" s="656"/>
      <c r="L21" s="656"/>
      <c r="M21" s="656"/>
      <c r="N21" s="656"/>
      <c r="O21" s="657"/>
      <c r="P21" s="43"/>
      <c r="Q21" s="42"/>
    </row>
    <row r="22" spans="2:17" ht="24.75" customHeight="1" x14ac:dyDescent="0.2">
      <c r="B22" s="40"/>
      <c r="C22" s="41"/>
      <c r="D22" s="41"/>
      <c r="E22" s="655"/>
      <c r="F22" s="656"/>
      <c r="G22" s="656"/>
      <c r="H22" s="656"/>
      <c r="I22" s="656"/>
      <c r="J22" s="656"/>
      <c r="K22" s="656"/>
      <c r="L22" s="656"/>
      <c r="M22" s="656"/>
      <c r="N22" s="656"/>
      <c r="O22" s="657"/>
      <c r="P22" s="43"/>
      <c r="Q22" s="42"/>
    </row>
    <row r="23" spans="2:17" ht="24.75" customHeight="1" x14ac:dyDescent="0.2">
      <c r="B23" s="40"/>
      <c r="C23" s="41"/>
      <c r="D23" s="41"/>
      <c r="E23" s="655"/>
      <c r="F23" s="656"/>
      <c r="G23" s="656"/>
      <c r="H23" s="656"/>
      <c r="I23" s="656"/>
      <c r="J23" s="656"/>
      <c r="K23" s="656"/>
      <c r="L23" s="656"/>
      <c r="M23" s="656"/>
      <c r="N23" s="656"/>
      <c r="O23" s="657"/>
      <c r="P23" s="43"/>
      <c r="Q23" s="42"/>
    </row>
    <row r="24" spans="2:17" ht="23.25" customHeight="1" x14ac:dyDescent="0.2">
      <c r="B24" s="40"/>
      <c r="C24" s="41"/>
      <c r="D24" s="41"/>
      <c r="E24" s="655"/>
      <c r="F24" s="656"/>
      <c r="G24" s="656"/>
      <c r="H24" s="656"/>
      <c r="I24" s="656"/>
      <c r="J24" s="656"/>
      <c r="K24" s="656"/>
      <c r="L24" s="656"/>
      <c r="M24" s="656"/>
      <c r="N24" s="656"/>
      <c r="O24" s="657"/>
      <c r="P24" s="43"/>
      <c r="Q24" s="42"/>
    </row>
    <row r="25" spans="2:17" ht="24.75" customHeight="1" x14ac:dyDescent="0.2">
      <c r="B25" s="40"/>
      <c r="C25" s="41"/>
      <c r="D25" s="41"/>
      <c r="E25" s="655"/>
      <c r="F25" s="656"/>
      <c r="G25" s="656"/>
      <c r="H25" s="656"/>
      <c r="I25" s="656"/>
      <c r="J25" s="656"/>
      <c r="K25" s="656"/>
      <c r="L25" s="656"/>
      <c r="M25" s="656"/>
      <c r="N25" s="656"/>
      <c r="O25" s="657"/>
      <c r="P25" s="43"/>
      <c r="Q25" s="42"/>
    </row>
    <row r="26" spans="2:17" ht="24.75" customHeight="1" x14ac:dyDescent="0.2">
      <c r="B26" s="40"/>
      <c r="C26" s="41"/>
      <c r="D26" s="41"/>
      <c r="E26" s="655"/>
      <c r="F26" s="656"/>
      <c r="G26" s="656"/>
      <c r="H26" s="656"/>
      <c r="I26" s="656"/>
      <c r="J26" s="656"/>
      <c r="K26" s="656"/>
      <c r="L26" s="656"/>
      <c r="M26" s="656"/>
      <c r="N26" s="656"/>
      <c r="O26" s="657"/>
      <c r="P26" s="43"/>
      <c r="Q26" s="42"/>
    </row>
    <row r="27" spans="2:17" ht="24.75" customHeight="1" x14ac:dyDescent="0.2">
      <c r="B27" s="40"/>
      <c r="C27" s="41"/>
      <c r="D27" s="41"/>
      <c r="E27" s="655"/>
      <c r="F27" s="656"/>
      <c r="G27" s="656"/>
      <c r="H27" s="656"/>
      <c r="I27" s="656"/>
      <c r="J27" s="656"/>
      <c r="K27" s="656"/>
      <c r="L27" s="656"/>
      <c r="M27" s="656"/>
      <c r="N27" s="656"/>
      <c r="O27" s="657"/>
      <c r="P27" s="43"/>
      <c r="Q27" s="42"/>
    </row>
    <row r="28" spans="2:17" ht="24.75" customHeight="1" x14ac:dyDescent="0.2">
      <c r="B28" s="40"/>
      <c r="C28" s="41"/>
      <c r="D28" s="41"/>
      <c r="E28" s="655"/>
      <c r="F28" s="656"/>
      <c r="G28" s="656"/>
      <c r="H28" s="656"/>
      <c r="I28" s="656"/>
      <c r="J28" s="656"/>
      <c r="K28" s="656"/>
      <c r="L28" s="656"/>
      <c r="M28" s="656"/>
      <c r="N28" s="656"/>
      <c r="O28" s="657"/>
      <c r="P28" s="43"/>
      <c r="Q28" s="42"/>
    </row>
    <row r="29" spans="2:17" ht="24.75" customHeight="1" x14ac:dyDescent="0.2">
      <c r="B29" s="40"/>
      <c r="C29" s="41"/>
      <c r="D29" s="41"/>
      <c r="E29" s="655"/>
      <c r="F29" s="656"/>
      <c r="G29" s="656"/>
      <c r="H29" s="656"/>
      <c r="I29" s="656"/>
      <c r="J29" s="656"/>
      <c r="K29" s="656"/>
      <c r="L29" s="656"/>
      <c r="M29" s="656"/>
      <c r="N29" s="656"/>
      <c r="O29" s="657"/>
      <c r="P29" s="43"/>
      <c r="Q29" s="42"/>
    </row>
    <row r="30" spans="2:17" ht="24.75" customHeight="1" x14ac:dyDescent="0.2">
      <c r="B30" s="40"/>
      <c r="C30" s="41"/>
      <c r="D30" s="41"/>
      <c r="E30" s="655"/>
      <c r="F30" s="656"/>
      <c r="G30" s="656"/>
      <c r="H30" s="656"/>
      <c r="I30" s="656"/>
      <c r="J30" s="656"/>
      <c r="K30" s="656"/>
      <c r="L30" s="656"/>
      <c r="M30" s="656"/>
      <c r="N30" s="656"/>
      <c r="O30" s="657"/>
      <c r="P30" s="43"/>
      <c r="Q30" s="42"/>
    </row>
    <row r="31" spans="2:17" ht="24.75" customHeight="1" x14ac:dyDescent="0.2">
      <c r="B31" s="40"/>
      <c r="C31" s="41"/>
      <c r="D31" s="41"/>
      <c r="E31" s="655"/>
      <c r="F31" s="656"/>
      <c r="G31" s="656"/>
      <c r="H31" s="656"/>
      <c r="I31" s="656"/>
      <c r="J31" s="656"/>
      <c r="K31" s="656"/>
      <c r="L31" s="656"/>
      <c r="M31" s="656"/>
      <c r="N31" s="656"/>
      <c r="O31" s="657"/>
      <c r="P31" s="43"/>
      <c r="Q31" s="42"/>
    </row>
    <row r="32" spans="2:17" ht="24.75" customHeight="1" x14ac:dyDescent="0.2">
      <c r="B32" s="40"/>
      <c r="C32" s="41"/>
      <c r="D32" s="41"/>
      <c r="E32" s="655"/>
      <c r="F32" s="656"/>
      <c r="G32" s="656"/>
      <c r="H32" s="656"/>
      <c r="I32" s="656"/>
      <c r="J32" s="656"/>
      <c r="K32" s="656"/>
      <c r="L32" s="656"/>
      <c r="M32" s="656"/>
      <c r="N32" s="656"/>
      <c r="O32" s="657"/>
      <c r="P32" s="43"/>
      <c r="Q32" s="42"/>
    </row>
    <row r="33" spans="2:17" ht="24.75" customHeight="1" x14ac:dyDescent="0.2">
      <c r="B33" s="40"/>
      <c r="C33" s="41"/>
      <c r="D33" s="41"/>
      <c r="E33" s="655"/>
      <c r="F33" s="656"/>
      <c r="G33" s="656"/>
      <c r="H33" s="656"/>
      <c r="I33" s="656"/>
      <c r="J33" s="656"/>
      <c r="K33" s="656"/>
      <c r="L33" s="656"/>
      <c r="M33" s="656"/>
      <c r="N33" s="656"/>
      <c r="O33" s="657"/>
      <c r="P33" s="43"/>
      <c r="Q33" s="42"/>
    </row>
    <row r="34" spans="2:17" ht="24.75" customHeight="1" x14ac:dyDescent="0.2">
      <c r="B34" s="40"/>
      <c r="C34" s="41"/>
      <c r="D34" s="41"/>
      <c r="E34" s="655"/>
      <c r="F34" s="656"/>
      <c r="G34" s="656"/>
      <c r="H34" s="656"/>
      <c r="I34" s="656"/>
      <c r="J34" s="656"/>
      <c r="K34" s="656"/>
      <c r="L34" s="656"/>
      <c r="M34" s="656"/>
      <c r="N34" s="656"/>
      <c r="O34" s="657"/>
      <c r="P34" s="43"/>
      <c r="Q34" s="42"/>
    </row>
    <row r="35" spans="2:17" ht="24.75" customHeight="1" x14ac:dyDescent="0.2">
      <c r="B35" s="40"/>
      <c r="C35" s="41"/>
      <c r="D35" s="41"/>
      <c r="E35" s="655"/>
      <c r="F35" s="656"/>
      <c r="G35" s="656"/>
      <c r="H35" s="656"/>
      <c r="I35" s="656"/>
      <c r="J35" s="656"/>
      <c r="K35" s="656"/>
      <c r="L35" s="656"/>
      <c r="M35" s="656"/>
      <c r="N35" s="656"/>
      <c r="O35" s="657"/>
      <c r="P35" s="43"/>
      <c r="Q35" s="42"/>
    </row>
    <row r="36" spans="2:17" ht="24.75" customHeight="1" thickBot="1" x14ac:dyDescent="0.25">
      <c r="B36" s="40"/>
      <c r="C36" s="41"/>
      <c r="D36" s="41"/>
      <c r="E36" s="658"/>
      <c r="F36" s="659"/>
      <c r="G36" s="659"/>
      <c r="H36" s="659"/>
      <c r="I36" s="659"/>
      <c r="J36" s="659"/>
      <c r="K36" s="659"/>
      <c r="L36" s="659"/>
      <c r="M36" s="659"/>
      <c r="N36" s="659"/>
      <c r="O36" s="660"/>
      <c r="P36" s="43"/>
      <c r="Q36" s="42"/>
    </row>
    <row r="37" spans="2:17" ht="12" customHeight="1" x14ac:dyDescent="0.2">
      <c r="B37" s="40"/>
      <c r="C37" s="41"/>
      <c r="D37" s="41"/>
      <c r="E37" s="43"/>
      <c r="F37" s="43"/>
      <c r="G37" s="43"/>
      <c r="H37" s="43"/>
      <c r="I37" s="43"/>
      <c r="J37" s="43"/>
      <c r="K37" s="43"/>
      <c r="L37" s="43"/>
      <c r="M37" s="43"/>
      <c r="N37" s="43"/>
      <c r="O37" s="43"/>
      <c r="P37" s="43"/>
      <c r="Q37" s="42"/>
    </row>
    <row r="38" spans="2:17" ht="3" customHeight="1" x14ac:dyDescent="0.2">
      <c r="B38" s="44"/>
      <c r="C38" s="45"/>
      <c r="D38" s="45"/>
      <c r="E38" s="46"/>
      <c r="F38" s="46"/>
      <c r="G38" s="46"/>
      <c r="H38" s="46"/>
      <c r="I38" s="46"/>
      <c r="J38" s="46"/>
      <c r="K38" s="46"/>
      <c r="L38" s="46"/>
      <c r="M38" s="46"/>
      <c r="N38" s="46"/>
      <c r="O38" s="46"/>
      <c r="P38" s="46"/>
      <c r="Q38" s="47"/>
    </row>
    <row r="39" spans="2:17" ht="12" customHeight="1" x14ac:dyDescent="0.2">
      <c r="D39" s="41"/>
      <c r="E39" s="41"/>
      <c r="F39" s="41"/>
      <c r="G39" s="41"/>
      <c r="H39" s="41"/>
      <c r="I39" s="41"/>
      <c r="J39" s="41"/>
      <c r="K39" s="41"/>
      <c r="L39" s="41"/>
      <c r="M39" s="41"/>
      <c r="N39" s="41"/>
      <c r="O39" s="41"/>
      <c r="P39" s="41"/>
      <c r="Q39" s="35" t="s">
        <v>323</v>
      </c>
    </row>
    <row r="40" spans="2:17" ht="18" customHeight="1" x14ac:dyDescent="0.2"/>
    <row r="41" spans="2:17" ht="18" customHeight="1" x14ac:dyDescent="0.2"/>
    <row r="42" spans="2:17" ht="18" customHeight="1" x14ac:dyDescent="0.2"/>
    <row r="43" spans="2:17" ht="18" customHeight="1" x14ac:dyDescent="0.2"/>
    <row r="44" spans="2:17" ht="18" customHeight="1" x14ac:dyDescent="0.2"/>
    <row r="45" spans="2:17" ht="18" customHeight="1" x14ac:dyDescent="0.2"/>
    <row r="46" spans="2:17" ht="18" customHeight="1" x14ac:dyDescent="0.2"/>
    <row r="47" spans="2:17" ht="18" customHeight="1" x14ac:dyDescent="0.2"/>
    <row r="48" spans="2:1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sheetData>
  <sheetProtection algorithmName="SHA-512" hashValue="/TGk7AQcQ4k1SVzUdc8gx0nXEXY1KJNcRB5d8Ob5DW5SxQR1VlndZyVQ15eXD9aRHqQUVYFawobXfgja6GMEIA==" saltValue="gxr5QCs/UUKYiBXxSU4GAg==" spinCount="100000" sheet="1" scenarios="1"/>
  <mergeCells count="1">
    <mergeCell ref="E5:O36"/>
  </mergeCells>
  <phoneticPr fontId="20"/>
  <printOptions horizontalCentered="1"/>
  <pageMargins left="0.19685039370078741" right="0.19685039370078741" top="0.62992125984251968" bottom="0.39370078740157483" header="0.39370078740157483" footer="0.19685039370078741"/>
  <pageSetup paperSize="9" scale="9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82"/>
  <sheetViews>
    <sheetView showGridLines="0" showZeros="0" view="pageBreakPreview" zoomScaleNormal="75" workbookViewId="0"/>
  </sheetViews>
  <sheetFormatPr defaultColWidth="9" defaultRowHeight="12" x14ac:dyDescent="0.2"/>
  <cols>
    <col min="1" max="1" width="2.36328125" style="36" customWidth="1"/>
    <col min="2" max="2" width="0.453125" style="36" customWidth="1"/>
    <col min="3" max="3" width="2.08984375" style="36" customWidth="1"/>
    <col min="4" max="4" width="2.36328125" style="36" customWidth="1"/>
    <col min="5" max="5" width="9.36328125" style="36" customWidth="1"/>
    <col min="6" max="7" width="2.36328125" style="36" customWidth="1"/>
    <col min="8" max="8" width="11.36328125" style="36" customWidth="1"/>
    <col min="9" max="9" width="2.36328125" style="36" customWidth="1"/>
    <col min="10" max="10" width="2.08984375" style="36" customWidth="1"/>
    <col min="11" max="11" width="6.6328125" style="36" customWidth="1"/>
    <col min="12" max="12" width="4.453125" style="36" customWidth="1"/>
    <col min="13" max="13" width="6.6328125" style="36" customWidth="1"/>
    <col min="14" max="14" width="12" style="36" customWidth="1"/>
    <col min="15" max="15" width="4.453125" style="36" customWidth="1"/>
    <col min="16" max="16" width="13.90625" style="36" customWidth="1"/>
    <col min="17" max="17" width="10.26953125" style="36" customWidth="1"/>
    <col min="18" max="18" width="8.26953125" style="36" customWidth="1"/>
    <col min="19" max="19" width="2.36328125" style="36" customWidth="1"/>
    <col min="20" max="20" width="0.453125" style="36" customWidth="1"/>
    <col min="21" max="21" width="2.36328125" style="36" customWidth="1"/>
    <col min="22" max="16384" width="9" style="36"/>
  </cols>
  <sheetData>
    <row r="1" spans="1:20" ht="12" customHeight="1" x14ac:dyDescent="0.2">
      <c r="A1" s="36" t="s">
        <v>236</v>
      </c>
    </row>
    <row r="2" spans="1:20" ht="3" customHeight="1" x14ac:dyDescent="0.2">
      <c r="B2" s="37"/>
      <c r="C2" s="38"/>
      <c r="D2" s="38"/>
      <c r="E2" s="38"/>
      <c r="F2" s="38"/>
      <c r="G2" s="38"/>
      <c r="H2" s="38"/>
      <c r="I2" s="38"/>
      <c r="J2" s="38"/>
      <c r="K2" s="38"/>
      <c r="L2" s="38"/>
      <c r="M2" s="38"/>
      <c r="N2" s="38"/>
      <c r="O2" s="38"/>
      <c r="P2" s="38"/>
      <c r="Q2" s="38"/>
      <c r="R2" s="38"/>
      <c r="S2" s="38"/>
      <c r="T2" s="39"/>
    </row>
    <row r="3" spans="1:20" ht="12" customHeight="1" x14ac:dyDescent="0.2">
      <c r="B3" s="40"/>
      <c r="C3" s="41"/>
      <c r="D3" s="41"/>
      <c r="E3" s="41"/>
      <c r="F3" s="41"/>
      <c r="G3" s="41"/>
      <c r="H3" s="41"/>
      <c r="I3" s="41"/>
      <c r="J3" s="41"/>
      <c r="K3" s="41"/>
      <c r="L3" s="41"/>
      <c r="M3" s="41"/>
      <c r="N3" s="41"/>
      <c r="O3" s="41"/>
      <c r="P3" s="41"/>
      <c r="Q3" s="41"/>
      <c r="R3" s="41"/>
      <c r="S3" s="41"/>
      <c r="T3" s="42"/>
    </row>
    <row r="4" spans="1:20" ht="18" customHeight="1" thickBot="1" x14ac:dyDescent="0.25">
      <c r="B4" s="40"/>
      <c r="C4" s="41"/>
      <c r="D4" s="41" t="s">
        <v>36</v>
      </c>
      <c r="E4" s="41"/>
      <c r="F4" s="41"/>
      <c r="G4" s="41"/>
      <c r="H4" s="41"/>
      <c r="I4" s="41"/>
      <c r="J4" s="41"/>
      <c r="K4" s="41"/>
      <c r="L4" s="41"/>
      <c r="M4" s="41"/>
      <c r="N4" s="41"/>
      <c r="O4" s="41"/>
      <c r="P4" s="41"/>
      <c r="Q4" s="41"/>
      <c r="R4" s="41"/>
      <c r="S4" s="41"/>
      <c r="T4" s="42"/>
    </row>
    <row r="5" spans="1:20" ht="22.5" customHeight="1" x14ac:dyDescent="0.2">
      <c r="B5" s="40"/>
      <c r="C5" s="41"/>
      <c r="D5" s="671"/>
      <c r="E5" s="675" t="s">
        <v>37</v>
      </c>
      <c r="F5" s="48"/>
      <c r="G5" s="49"/>
      <c r="H5" s="50" t="s">
        <v>38</v>
      </c>
      <c r="I5" s="51"/>
      <c r="J5" s="677"/>
      <c r="K5" s="678"/>
      <c r="L5" s="678"/>
      <c r="M5" s="678"/>
      <c r="N5" s="678"/>
      <c r="O5" s="678"/>
      <c r="P5" s="678"/>
      <c r="Q5" s="678"/>
      <c r="R5" s="679"/>
      <c r="S5" s="52"/>
      <c r="T5" s="42"/>
    </row>
    <row r="6" spans="1:20" ht="22.5" customHeight="1" x14ac:dyDescent="0.2">
      <c r="B6" s="40"/>
      <c r="C6" s="41"/>
      <c r="D6" s="672"/>
      <c r="E6" s="676"/>
      <c r="F6" s="53"/>
      <c r="G6" s="54"/>
      <c r="H6" s="55" t="s">
        <v>39</v>
      </c>
      <c r="I6" s="56"/>
      <c r="J6" s="680"/>
      <c r="K6" s="681"/>
      <c r="L6" s="681"/>
      <c r="M6" s="681"/>
      <c r="N6" s="681"/>
      <c r="O6" s="681"/>
      <c r="P6" s="681"/>
      <c r="Q6" s="681"/>
      <c r="R6" s="682"/>
      <c r="S6" s="52"/>
      <c r="T6" s="42"/>
    </row>
    <row r="7" spans="1:20" ht="22.5" customHeight="1" x14ac:dyDescent="0.2">
      <c r="B7" s="40"/>
      <c r="C7" s="41"/>
      <c r="D7" s="673"/>
      <c r="E7" s="683" t="s">
        <v>40</v>
      </c>
      <c r="F7" s="57"/>
      <c r="G7" s="54"/>
      <c r="H7" s="55" t="s">
        <v>41</v>
      </c>
      <c r="I7" s="56"/>
      <c r="J7" s="680"/>
      <c r="K7" s="681"/>
      <c r="L7" s="681"/>
      <c r="M7" s="681"/>
      <c r="N7" s="681"/>
      <c r="O7" s="681"/>
      <c r="P7" s="681"/>
      <c r="Q7" s="681"/>
      <c r="R7" s="682"/>
      <c r="S7" s="52"/>
      <c r="T7" s="42"/>
    </row>
    <row r="8" spans="1:20" ht="22.5" customHeight="1" x14ac:dyDescent="0.2">
      <c r="B8" s="40"/>
      <c r="C8" s="41"/>
      <c r="D8" s="674"/>
      <c r="E8" s="684"/>
      <c r="F8" s="59"/>
      <c r="G8" s="54"/>
      <c r="H8" s="55" t="s">
        <v>42</v>
      </c>
      <c r="I8" s="56"/>
      <c r="J8" s="680"/>
      <c r="K8" s="681"/>
      <c r="L8" s="681"/>
      <c r="M8" s="681"/>
      <c r="N8" s="681"/>
      <c r="O8" s="681"/>
      <c r="P8" s="681"/>
      <c r="Q8" s="681"/>
      <c r="R8" s="682"/>
      <c r="S8" s="52"/>
      <c r="T8" s="42"/>
    </row>
    <row r="9" spans="1:20" ht="22.5" customHeight="1" x14ac:dyDescent="0.2">
      <c r="B9" s="40"/>
      <c r="C9" s="41"/>
      <c r="D9" s="674"/>
      <c r="E9" s="684"/>
      <c r="F9" s="59"/>
      <c r="G9" s="54"/>
      <c r="H9" s="55" t="s">
        <v>43</v>
      </c>
      <c r="I9" s="56"/>
      <c r="J9" s="680"/>
      <c r="K9" s="681"/>
      <c r="L9" s="681"/>
      <c r="M9" s="681"/>
      <c r="N9" s="681"/>
      <c r="O9" s="681"/>
      <c r="P9" s="681"/>
      <c r="Q9" s="681"/>
      <c r="R9" s="682"/>
      <c r="S9" s="52"/>
      <c r="T9" s="42"/>
    </row>
    <row r="10" spans="1:20" ht="22.5" customHeight="1" x14ac:dyDescent="0.2">
      <c r="B10" s="40"/>
      <c r="C10" s="41"/>
      <c r="D10" s="672"/>
      <c r="E10" s="676"/>
      <c r="F10" s="53"/>
      <c r="G10" s="54"/>
      <c r="H10" s="55" t="s">
        <v>44</v>
      </c>
      <c r="I10" s="60"/>
      <c r="J10" s="680"/>
      <c r="K10" s="681"/>
      <c r="L10" s="681"/>
      <c r="M10" s="681"/>
      <c r="N10" s="681"/>
      <c r="O10" s="681"/>
      <c r="P10" s="681"/>
      <c r="Q10" s="681"/>
      <c r="R10" s="682"/>
      <c r="S10" s="52"/>
      <c r="T10" s="42"/>
    </row>
    <row r="11" spans="1:20" ht="299.25" customHeight="1" x14ac:dyDescent="0.2">
      <c r="B11" s="40"/>
      <c r="C11" s="41"/>
      <c r="D11" s="661"/>
      <c r="E11" s="663" t="s">
        <v>45</v>
      </c>
      <c r="F11" s="61"/>
      <c r="G11" s="665"/>
      <c r="H11" s="666"/>
      <c r="I11" s="666"/>
      <c r="J11" s="666"/>
      <c r="K11" s="666"/>
      <c r="L11" s="666"/>
      <c r="M11" s="666"/>
      <c r="N11" s="666"/>
      <c r="O11" s="666"/>
      <c r="P11" s="666"/>
      <c r="Q11" s="666"/>
      <c r="R11" s="667"/>
      <c r="S11" s="52"/>
      <c r="T11" s="42"/>
    </row>
    <row r="12" spans="1:20" ht="299.25" customHeight="1" thickBot="1" x14ac:dyDescent="0.25">
      <c r="B12" s="40"/>
      <c r="C12" s="41"/>
      <c r="D12" s="662"/>
      <c r="E12" s="664"/>
      <c r="F12" s="62"/>
      <c r="G12" s="668"/>
      <c r="H12" s="669"/>
      <c r="I12" s="669"/>
      <c r="J12" s="669"/>
      <c r="K12" s="669"/>
      <c r="L12" s="669"/>
      <c r="M12" s="669"/>
      <c r="N12" s="669"/>
      <c r="O12" s="669"/>
      <c r="P12" s="669"/>
      <c r="Q12" s="669"/>
      <c r="R12" s="670"/>
      <c r="S12" s="63"/>
      <c r="T12" s="42"/>
    </row>
    <row r="13" spans="1:20" ht="12" customHeight="1" x14ac:dyDescent="0.2">
      <c r="B13" s="40"/>
      <c r="C13" s="41"/>
      <c r="D13" s="64"/>
      <c r="E13" s="58"/>
      <c r="F13" s="64"/>
      <c r="G13" s="63"/>
      <c r="H13" s="63"/>
      <c r="I13" s="63"/>
      <c r="J13" s="63"/>
      <c r="K13" s="63"/>
      <c r="L13" s="63"/>
      <c r="M13" s="63"/>
      <c r="N13" s="63"/>
      <c r="O13" s="63"/>
      <c r="P13" s="63"/>
      <c r="Q13" s="63"/>
      <c r="R13" s="63"/>
      <c r="S13" s="63"/>
      <c r="T13" s="42"/>
    </row>
    <row r="14" spans="1:20" ht="3" customHeight="1" x14ac:dyDescent="0.2">
      <c r="B14" s="44"/>
      <c r="C14" s="45"/>
      <c r="D14" s="45"/>
      <c r="E14" s="45"/>
      <c r="F14" s="45"/>
      <c r="G14" s="45"/>
      <c r="H14" s="65"/>
      <c r="I14" s="65"/>
      <c r="J14" s="65"/>
      <c r="K14" s="65"/>
      <c r="L14" s="65"/>
      <c r="M14" s="65"/>
      <c r="N14" s="65"/>
      <c r="O14" s="65"/>
      <c r="P14" s="65"/>
      <c r="Q14" s="65"/>
      <c r="R14" s="65"/>
      <c r="S14" s="65"/>
      <c r="T14" s="47"/>
    </row>
    <row r="15" spans="1:20" ht="12" customHeight="1" x14ac:dyDescent="0.2">
      <c r="D15" s="41"/>
      <c r="E15" s="41"/>
      <c r="F15" s="41"/>
      <c r="G15" s="41"/>
      <c r="H15" s="66"/>
      <c r="I15" s="66"/>
      <c r="J15" s="66"/>
      <c r="K15" s="66"/>
      <c r="L15" s="66"/>
      <c r="M15" s="66"/>
      <c r="N15" s="66"/>
      <c r="O15" s="66"/>
      <c r="P15" s="66"/>
      <c r="Q15" s="66"/>
      <c r="R15" s="66"/>
      <c r="S15" s="66"/>
      <c r="T15" s="35" t="s">
        <v>323</v>
      </c>
    </row>
    <row r="16" spans="1:20" ht="22.5" customHeight="1" x14ac:dyDescent="0.2">
      <c r="D16" s="41"/>
      <c r="E16" s="41"/>
      <c r="F16" s="41"/>
      <c r="G16" s="41"/>
      <c r="H16" s="66"/>
      <c r="I16" s="66"/>
      <c r="J16" s="66"/>
      <c r="K16" s="66"/>
      <c r="L16" s="66"/>
      <c r="M16" s="66"/>
      <c r="N16" s="66"/>
      <c r="O16" s="66"/>
      <c r="P16" s="66"/>
      <c r="Q16" s="66"/>
      <c r="R16" s="66"/>
      <c r="S16" s="66"/>
      <c r="T16" s="41"/>
    </row>
    <row r="17" spans="4:20" ht="22.5" customHeight="1" x14ac:dyDescent="0.2">
      <c r="D17" s="41"/>
      <c r="E17" s="41"/>
      <c r="F17" s="41"/>
      <c r="G17" s="41"/>
      <c r="H17" s="66"/>
      <c r="I17" s="66"/>
      <c r="J17" s="66"/>
      <c r="K17" s="66"/>
      <c r="L17" s="66"/>
      <c r="M17" s="66"/>
      <c r="N17" s="66"/>
      <c r="O17" s="66"/>
      <c r="P17" s="66"/>
      <c r="Q17" s="66"/>
      <c r="R17" s="66"/>
      <c r="S17" s="66"/>
      <c r="T17" s="41"/>
    </row>
    <row r="18" spans="4:20" ht="22.5" customHeight="1" x14ac:dyDescent="0.2">
      <c r="D18" s="41"/>
      <c r="E18" s="41"/>
      <c r="F18" s="41"/>
      <c r="G18" s="41"/>
      <c r="H18" s="66"/>
      <c r="I18" s="66"/>
      <c r="J18" s="66"/>
      <c r="K18" s="66"/>
      <c r="L18" s="66"/>
      <c r="M18" s="66"/>
      <c r="N18" s="66"/>
      <c r="O18" s="66"/>
      <c r="P18" s="66"/>
      <c r="Q18" s="66"/>
      <c r="R18" s="66"/>
      <c r="S18" s="66"/>
      <c r="T18" s="41"/>
    </row>
    <row r="19" spans="4:20" ht="22.5" customHeight="1" x14ac:dyDescent="0.2">
      <c r="D19" s="41"/>
      <c r="E19" s="41"/>
      <c r="F19" s="41"/>
      <c r="G19" s="41"/>
      <c r="H19" s="66"/>
      <c r="I19" s="66"/>
      <c r="J19" s="66"/>
      <c r="K19" s="66"/>
      <c r="L19" s="66"/>
      <c r="M19" s="66"/>
      <c r="N19" s="66"/>
      <c r="O19" s="66"/>
      <c r="P19" s="66"/>
      <c r="Q19" s="66"/>
      <c r="R19" s="66"/>
      <c r="S19" s="66"/>
      <c r="T19" s="41"/>
    </row>
    <row r="20" spans="4:20" ht="22.5" customHeight="1" x14ac:dyDescent="0.2">
      <c r="D20" s="41"/>
      <c r="E20" s="41"/>
      <c r="F20" s="41"/>
      <c r="G20" s="41"/>
      <c r="H20" s="66"/>
      <c r="I20" s="66"/>
      <c r="J20" s="66"/>
      <c r="K20" s="66"/>
      <c r="L20" s="66"/>
      <c r="M20" s="66"/>
      <c r="N20" s="66"/>
      <c r="O20" s="66"/>
      <c r="P20" s="66"/>
      <c r="Q20" s="66"/>
      <c r="R20" s="66"/>
      <c r="S20" s="66"/>
      <c r="T20" s="41"/>
    </row>
    <row r="21" spans="4:20" ht="24" customHeight="1" x14ac:dyDescent="0.2">
      <c r="D21" s="41"/>
      <c r="E21" s="41"/>
      <c r="F21" s="41"/>
      <c r="G21" s="41"/>
      <c r="H21" s="66"/>
      <c r="I21" s="66"/>
      <c r="J21" s="66"/>
      <c r="K21" s="66"/>
      <c r="L21" s="66"/>
      <c r="M21" s="66"/>
      <c r="N21" s="66"/>
      <c r="O21" s="66"/>
      <c r="P21" s="66"/>
      <c r="Q21" s="66"/>
      <c r="R21" s="66"/>
      <c r="S21" s="66"/>
      <c r="T21" s="41"/>
    </row>
    <row r="22" spans="4:20" ht="30" customHeight="1" x14ac:dyDescent="0.2">
      <c r="D22" s="41"/>
      <c r="E22" s="41"/>
      <c r="F22" s="41"/>
      <c r="G22" s="41"/>
      <c r="H22" s="66"/>
      <c r="I22" s="66"/>
      <c r="J22" s="66"/>
      <c r="K22" s="66"/>
      <c r="L22" s="66"/>
      <c r="M22" s="66"/>
      <c r="N22" s="66"/>
      <c r="O22" s="66"/>
      <c r="P22" s="66"/>
      <c r="Q22" s="66"/>
      <c r="R22" s="66"/>
      <c r="S22" s="66"/>
      <c r="T22" s="41"/>
    </row>
    <row r="23" spans="4:20" ht="25.5" customHeight="1" x14ac:dyDescent="0.2">
      <c r="D23" s="41"/>
      <c r="E23" s="41"/>
      <c r="F23" s="41"/>
      <c r="G23" s="41"/>
      <c r="H23" s="66"/>
      <c r="I23" s="66"/>
      <c r="J23" s="66"/>
      <c r="K23" s="66"/>
      <c r="L23" s="66"/>
      <c r="M23" s="66"/>
      <c r="N23" s="66"/>
      <c r="O23" s="66"/>
      <c r="P23" s="66"/>
      <c r="Q23" s="66"/>
      <c r="R23" s="66"/>
      <c r="S23" s="66"/>
      <c r="T23" s="41"/>
    </row>
    <row r="24" spans="4:20" ht="28.5" customHeight="1" x14ac:dyDescent="0.2">
      <c r="D24" s="41"/>
      <c r="E24" s="41"/>
      <c r="F24" s="41"/>
      <c r="G24" s="41"/>
      <c r="H24" s="66"/>
      <c r="I24" s="66"/>
      <c r="J24" s="66"/>
      <c r="K24" s="66"/>
      <c r="L24" s="66"/>
      <c r="M24" s="66"/>
      <c r="N24" s="66"/>
      <c r="O24" s="66"/>
      <c r="P24" s="66"/>
      <c r="Q24" s="66"/>
      <c r="R24" s="66"/>
      <c r="S24" s="66"/>
      <c r="T24" s="41"/>
    </row>
    <row r="25" spans="4:20" ht="18" customHeight="1" x14ac:dyDescent="0.2">
      <c r="D25" s="41"/>
      <c r="E25" s="41"/>
      <c r="F25" s="41"/>
      <c r="G25" s="41"/>
      <c r="H25" s="41"/>
      <c r="I25" s="41"/>
      <c r="J25" s="41"/>
      <c r="K25" s="41"/>
      <c r="L25" s="41"/>
      <c r="M25" s="41"/>
      <c r="N25" s="41"/>
      <c r="O25" s="41"/>
      <c r="P25" s="41"/>
      <c r="Q25" s="41"/>
    </row>
    <row r="26" spans="4:20" ht="18" customHeight="1" x14ac:dyDescent="0.2">
      <c r="D26" s="41"/>
      <c r="E26" s="41"/>
      <c r="F26" s="41"/>
      <c r="G26" s="41"/>
      <c r="H26" s="41"/>
      <c r="I26" s="41"/>
      <c r="J26" s="41"/>
      <c r="K26" s="41"/>
      <c r="L26" s="41"/>
      <c r="M26" s="41"/>
      <c r="N26" s="41"/>
      <c r="O26" s="41"/>
      <c r="P26" s="41"/>
      <c r="Q26" s="41"/>
    </row>
    <row r="27" spans="4:20" ht="18" customHeight="1" x14ac:dyDescent="0.2">
      <c r="D27" s="41"/>
      <c r="E27" s="41"/>
      <c r="F27" s="41"/>
      <c r="G27" s="41"/>
      <c r="H27" s="41"/>
      <c r="I27" s="41"/>
      <c r="J27" s="41"/>
      <c r="K27" s="41"/>
      <c r="L27" s="41"/>
      <c r="M27" s="41"/>
      <c r="N27" s="41"/>
      <c r="O27" s="41"/>
      <c r="P27" s="41"/>
      <c r="Q27" s="41"/>
    </row>
    <row r="28" spans="4:20" ht="18" customHeight="1" x14ac:dyDescent="0.2">
      <c r="D28" s="41"/>
      <c r="E28" s="41"/>
      <c r="F28" s="41"/>
      <c r="G28" s="41"/>
      <c r="H28" s="41"/>
      <c r="I28" s="41"/>
      <c r="J28" s="41"/>
      <c r="K28" s="41"/>
      <c r="L28" s="41"/>
      <c r="M28" s="41"/>
      <c r="N28" s="41"/>
      <c r="O28" s="41"/>
      <c r="P28" s="41"/>
      <c r="Q28" s="41"/>
    </row>
    <row r="29" spans="4:20" ht="18" customHeight="1" x14ac:dyDescent="0.2">
      <c r="D29" s="41"/>
      <c r="E29" s="41"/>
      <c r="F29" s="41"/>
      <c r="G29" s="41"/>
      <c r="H29" s="41"/>
      <c r="I29" s="41"/>
      <c r="J29" s="41"/>
      <c r="K29" s="41"/>
      <c r="L29" s="41"/>
      <c r="M29" s="41"/>
      <c r="N29" s="41"/>
      <c r="O29" s="41"/>
      <c r="P29" s="41"/>
    </row>
    <row r="30" spans="4:20" ht="18" customHeight="1" x14ac:dyDescent="0.2">
      <c r="D30" s="41"/>
      <c r="E30" s="41"/>
      <c r="F30" s="41"/>
      <c r="G30" s="41"/>
      <c r="H30" s="41"/>
      <c r="I30" s="41"/>
      <c r="J30" s="41"/>
      <c r="K30" s="41"/>
      <c r="L30" s="41"/>
      <c r="M30" s="41"/>
      <c r="N30" s="41"/>
      <c r="O30" s="41"/>
      <c r="P30" s="41"/>
    </row>
    <row r="31" spans="4:20" ht="18" customHeight="1" x14ac:dyDescent="0.2">
      <c r="D31" s="41"/>
      <c r="E31" s="41"/>
      <c r="F31" s="41"/>
      <c r="G31" s="41"/>
      <c r="H31" s="41"/>
      <c r="I31" s="41"/>
      <c r="J31" s="41"/>
      <c r="K31" s="41"/>
      <c r="L31" s="41"/>
      <c r="M31" s="41"/>
      <c r="N31" s="41"/>
      <c r="O31" s="41"/>
      <c r="P31" s="41"/>
    </row>
    <row r="32" spans="4:20" ht="18" customHeight="1" x14ac:dyDescent="0.2">
      <c r="D32" s="41"/>
      <c r="E32" s="41"/>
      <c r="F32" s="41"/>
      <c r="G32" s="41"/>
      <c r="H32" s="41"/>
      <c r="I32" s="41"/>
      <c r="J32" s="41"/>
      <c r="K32" s="41"/>
      <c r="L32" s="41"/>
      <c r="M32" s="41"/>
      <c r="N32" s="41"/>
      <c r="O32" s="41"/>
      <c r="P32" s="41"/>
    </row>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sheetData>
  <sheetProtection algorithmName="SHA-512" hashValue="5ScFvFewrRzTjuMc2eZtuW7gQmNg1JhxFOsIPIHMNBMG0JgvhQ2Q3hkhytW8SfQ8sq8rrXND/aGtIi/z90dDhA==" saltValue="AjuHKCJVlOWfrS2emTjUoQ==" spinCount="100000" sheet="1" scenarios="1"/>
  <mergeCells count="13">
    <mergeCell ref="D11:D12"/>
    <mergeCell ref="E11:E12"/>
    <mergeCell ref="G11:R12"/>
    <mergeCell ref="D5:D6"/>
    <mergeCell ref="D7:D10"/>
    <mergeCell ref="E5:E6"/>
    <mergeCell ref="J5:R5"/>
    <mergeCell ref="J6:R6"/>
    <mergeCell ref="E7:E10"/>
    <mergeCell ref="J7:R7"/>
    <mergeCell ref="J10:R10"/>
    <mergeCell ref="J8:R8"/>
    <mergeCell ref="J9:R9"/>
  </mergeCells>
  <phoneticPr fontId="20"/>
  <printOptions horizontalCentered="1"/>
  <pageMargins left="0.19685039370078741" right="0.19685039370078741" top="0.62992125984251968" bottom="0.39370078740157483" header="0.43307086614173229" footer="0.19685039370078741"/>
  <pageSetup paperSize="9" scale="99" orientation="portrait" horizontalDpi="4294967294" verticalDpi="36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323"/>
  <sheetViews>
    <sheetView showGridLines="0" view="pageBreakPreview" zoomScaleNormal="100" zoomScaleSheetLayoutView="100" workbookViewId="0"/>
  </sheetViews>
  <sheetFormatPr defaultColWidth="9" defaultRowHeight="12" x14ac:dyDescent="0.2"/>
  <cols>
    <col min="1" max="1" width="2.36328125" style="376" customWidth="1"/>
    <col min="2" max="2" width="0.453125" style="376" customWidth="1"/>
    <col min="3" max="3" width="2.36328125" style="376" customWidth="1"/>
    <col min="4" max="4" width="3.7265625" style="376" customWidth="1"/>
    <col min="5" max="5" width="21.26953125" style="376" customWidth="1"/>
    <col min="6" max="6" width="30.6328125" style="376" customWidth="1"/>
    <col min="7" max="7" width="35.6328125" style="376" customWidth="1"/>
    <col min="8" max="8" width="2.26953125" style="376" customWidth="1"/>
    <col min="9" max="9" width="0.453125" style="376" customWidth="1"/>
    <col min="10" max="10" width="2.36328125" style="376" customWidth="1"/>
    <col min="11" max="11" width="30.6328125" style="376" bestFit="1" customWidth="1"/>
    <col min="12" max="12" width="23.90625" style="377" bestFit="1" customWidth="1"/>
    <col min="13" max="16" width="37.453125" style="376" bestFit="1" customWidth="1"/>
    <col min="17" max="17" width="30.6328125" style="376" bestFit="1" customWidth="1"/>
    <col min="18" max="16384" width="9" style="376"/>
  </cols>
  <sheetData>
    <row r="1" spans="1:17" ht="12" customHeight="1" x14ac:dyDescent="0.2">
      <c r="A1" s="376" t="s">
        <v>237</v>
      </c>
    </row>
    <row r="2" spans="1:17" ht="3" customHeight="1" x14ac:dyDescent="0.2">
      <c r="B2" s="378"/>
      <c r="C2" s="379"/>
      <c r="D2" s="379"/>
      <c r="E2" s="379"/>
      <c r="F2" s="379"/>
      <c r="G2" s="379"/>
      <c r="H2" s="379"/>
      <c r="I2" s="380"/>
    </row>
    <row r="3" spans="1:17" ht="12" customHeight="1" x14ac:dyDescent="0.2">
      <c r="B3" s="381"/>
      <c r="C3" s="377"/>
      <c r="D3" s="377"/>
      <c r="E3" s="377"/>
      <c r="F3" s="377"/>
      <c r="G3" s="377"/>
      <c r="H3" s="377"/>
      <c r="I3" s="382"/>
    </row>
    <row r="4" spans="1:17" ht="18" customHeight="1" thickBot="1" x14ac:dyDescent="0.25">
      <c r="B4" s="381"/>
      <c r="C4" s="377"/>
      <c r="D4" s="316" t="s">
        <v>46</v>
      </c>
      <c r="E4" s="316"/>
      <c r="F4" s="377"/>
      <c r="G4" s="377"/>
      <c r="H4" s="377"/>
      <c r="I4" s="382"/>
    </row>
    <row r="5" spans="1:17" s="383" customFormat="1" ht="18.75" customHeight="1" x14ac:dyDescent="0.2">
      <c r="B5" s="384"/>
      <c r="C5" s="385"/>
      <c r="D5" s="386" t="s">
        <v>47</v>
      </c>
      <c r="E5" s="387" t="s">
        <v>48</v>
      </c>
      <c r="F5" s="388" t="s">
        <v>49</v>
      </c>
      <c r="G5" s="389" t="s">
        <v>50</v>
      </c>
      <c r="H5" s="390"/>
      <c r="I5" s="391"/>
      <c r="L5" s="385"/>
    </row>
    <row r="6" spans="1:17" ht="18.75" customHeight="1" x14ac:dyDescent="0.2">
      <c r="B6" s="381"/>
      <c r="C6" s="377"/>
      <c r="D6" s="616"/>
      <c r="E6" s="67"/>
      <c r="F6" s="342"/>
      <c r="G6" s="343"/>
      <c r="H6" s="392"/>
      <c r="I6" s="382"/>
    </row>
    <row r="7" spans="1:17" ht="18.75" customHeight="1" x14ac:dyDescent="0.2">
      <c r="B7" s="381"/>
      <c r="C7" s="377"/>
      <c r="D7" s="616"/>
      <c r="E7" s="67"/>
      <c r="F7" s="342"/>
      <c r="G7" s="343"/>
      <c r="H7" s="392"/>
      <c r="I7" s="382"/>
    </row>
    <row r="8" spans="1:17" ht="18.75" customHeight="1" x14ac:dyDescent="0.2">
      <c r="B8" s="381"/>
      <c r="C8" s="377"/>
      <c r="D8" s="616"/>
      <c r="E8" s="67"/>
      <c r="F8" s="342"/>
      <c r="G8" s="343"/>
      <c r="H8" s="392"/>
      <c r="I8" s="382"/>
    </row>
    <row r="9" spans="1:17" ht="18.75" customHeight="1" x14ac:dyDescent="0.2">
      <c r="B9" s="381"/>
      <c r="C9" s="377"/>
      <c r="D9" s="616"/>
      <c r="E9" s="67"/>
      <c r="F9" s="342"/>
      <c r="G9" s="343"/>
      <c r="H9" s="392"/>
      <c r="I9" s="382"/>
      <c r="K9" s="68"/>
      <c r="L9" s="68"/>
      <c r="M9" s="68"/>
      <c r="N9" s="68"/>
      <c r="O9" s="69"/>
      <c r="P9" s="68"/>
      <c r="Q9" s="68"/>
    </row>
    <row r="10" spans="1:17" ht="18.75" customHeight="1" x14ac:dyDescent="0.2">
      <c r="B10" s="381"/>
      <c r="C10" s="377"/>
      <c r="D10" s="616"/>
      <c r="E10" s="67"/>
      <c r="F10" s="342"/>
      <c r="G10" s="343"/>
      <c r="H10" s="392"/>
      <c r="I10" s="382"/>
      <c r="K10" s="68"/>
      <c r="L10" s="68"/>
      <c r="M10" s="68"/>
      <c r="N10" s="68"/>
      <c r="O10" s="68"/>
      <c r="P10" s="68"/>
      <c r="Q10" s="68"/>
    </row>
    <row r="11" spans="1:17" ht="18.75" customHeight="1" x14ac:dyDescent="0.2">
      <c r="B11" s="381"/>
      <c r="C11" s="377"/>
      <c r="D11" s="616"/>
      <c r="E11" s="67"/>
      <c r="F11" s="342"/>
      <c r="G11" s="343"/>
      <c r="H11" s="392"/>
      <c r="I11" s="382"/>
      <c r="K11" s="68"/>
      <c r="L11" s="68"/>
      <c r="M11" s="68"/>
      <c r="N11" s="68"/>
      <c r="O11" s="68"/>
      <c r="P11" s="68"/>
      <c r="Q11" s="68"/>
    </row>
    <row r="12" spans="1:17" ht="18.75" customHeight="1" x14ac:dyDescent="0.2">
      <c r="B12" s="381"/>
      <c r="C12" s="377"/>
      <c r="D12" s="616"/>
      <c r="E12" s="67"/>
      <c r="F12" s="342"/>
      <c r="G12" s="343"/>
      <c r="H12" s="392"/>
      <c r="I12" s="382"/>
      <c r="K12" s="68"/>
      <c r="L12" s="68"/>
      <c r="M12" s="68"/>
      <c r="N12" s="68"/>
      <c r="O12" s="68"/>
      <c r="P12" s="68"/>
      <c r="Q12" s="68"/>
    </row>
    <row r="13" spans="1:17" ht="18.75" customHeight="1" x14ac:dyDescent="0.2">
      <c r="B13" s="381"/>
      <c r="C13" s="377"/>
      <c r="D13" s="616"/>
      <c r="E13" s="67"/>
      <c r="F13" s="342"/>
      <c r="G13" s="343"/>
      <c r="H13" s="392"/>
      <c r="I13" s="382"/>
      <c r="K13" s="68"/>
      <c r="L13" s="68"/>
      <c r="M13" s="68"/>
      <c r="N13" s="68"/>
      <c r="O13" s="68"/>
      <c r="P13" s="68"/>
      <c r="Q13" s="68"/>
    </row>
    <row r="14" spans="1:17" ht="18.75" customHeight="1" x14ac:dyDescent="0.2">
      <c r="B14" s="381"/>
      <c r="C14" s="377"/>
      <c r="D14" s="616"/>
      <c r="E14" s="67"/>
      <c r="F14" s="342"/>
      <c r="G14" s="343"/>
      <c r="H14" s="392"/>
      <c r="I14" s="382"/>
      <c r="K14" s="68"/>
      <c r="L14" s="68"/>
      <c r="M14" s="68"/>
      <c r="N14" s="68"/>
      <c r="O14" s="68"/>
      <c r="P14" s="68"/>
      <c r="Q14" s="68"/>
    </row>
    <row r="15" spans="1:17" ht="18.75" customHeight="1" x14ac:dyDescent="0.2">
      <c r="B15" s="381"/>
      <c r="C15" s="377"/>
      <c r="D15" s="616"/>
      <c r="E15" s="67"/>
      <c r="F15" s="342"/>
      <c r="G15" s="343"/>
      <c r="H15" s="392"/>
      <c r="I15" s="382"/>
      <c r="K15" s="68"/>
      <c r="L15" s="68"/>
      <c r="M15" s="68"/>
      <c r="N15" s="68"/>
      <c r="O15" s="68"/>
      <c r="P15" s="68"/>
      <c r="Q15" s="68"/>
    </row>
    <row r="16" spans="1:17" ht="18.75" customHeight="1" x14ac:dyDescent="0.2">
      <c r="B16" s="381"/>
      <c r="C16" s="377"/>
      <c r="D16" s="616"/>
      <c r="E16" s="67"/>
      <c r="F16" s="342"/>
      <c r="G16" s="343"/>
      <c r="H16" s="392"/>
      <c r="I16" s="382"/>
      <c r="K16" s="68"/>
      <c r="L16" s="68"/>
      <c r="M16" s="68"/>
      <c r="N16" s="68"/>
      <c r="O16" s="68"/>
      <c r="P16" s="68"/>
      <c r="Q16" s="68"/>
    </row>
    <row r="17" spans="2:17" ht="18.75" customHeight="1" x14ac:dyDescent="0.2">
      <c r="B17" s="381"/>
      <c r="C17" s="377"/>
      <c r="D17" s="616"/>
      <c r="E17" s="67"/>
      <c r="F17" s="342"/>
      <c r="G17" s="343"/>
      <c r="H17" s="392"/>
      <c r="I17" s="382"/>
      <c r="K17" s="68"/>
      <c r="L17" s="68"/>
      <c r="M17" s="68"/>
      <c r="N17" s="68"/>
      <c r="O17" s="68"/>
      <c r="P17" s="68"/>
      <c r="Q17" s="68"/>
    </row>
    <row r="18" spans="2:17" ht="18.75" customHeight="1" x14ac:dyDescent="0.2">
      <c r="B18" s="381"/>
      <c r="C18" s="377"/>
      <c r="D18" s="616"/>
      <c r="E18" s="67"/>
      <c r="F18" s="342"/>
      <c r="G18" s="343"/>
      <c r="H18" s="392"/>
      <c r="I18" s="382"/>
      <c r="K18" s="68"/>
      <c r="L18" s="68"/>
      <c r="M18" s="68"/>
      <c r="N18" s="68"/>
      <c r="O18" s="68"/>
      <c r="P18" s="68"/>
      <c r="Q18" s="68"/>
    </row>
    <row r="19" spans="2:17" ht="18.75" customHeight="1" x14ac:dyDescent="0.2">
      <c r="B19" s="381"/>
      <c r="C19" s="377"/>
      <c r="D19" s="616"/>
      <c r="E19" s="67"/>
      <c r="F19" s="342"/>
      <c r="G19" s="343"/>
      <c r="H19" s="392"/>
      <c r="I19" s="382"/>
      <c r="K19" s="68"/>
      <c r="L19" s="68"/>
      <c r="M19" s="68"/>
      <c r="N19" s="68"/>
      <c r="O19" s="68"/>
      <c r="P19" s="68"/>
      <c r="Q19" s="68"/>
    </row>
    <row r="20" spans="2:17" ht="18.75" customHeight="1" x14ac:dyDescent="0.2">
      <c r="B20" s="381"/>
      <c r="C20" s="377"/>
      <c r="D20" s="616"/>
      <c r="E20" s="67"/>
      <c r="F20" s="342"/>
      <c r="G20" s="343"/>
      <c r="H20" s="392"/>
      <c r="I20" s="382"/>
      <c r="K20" s="68"/>
      <c r="L20" s="68"/>
      <c r="M20" s="68"/>
      <c r="N20" s="68"/>
      <c r="O20" s="68"/>
      <c r="P20" s="68"/>
      <c r="Q20" s="68"/>
    </row>
    <row r="21" spans="2:17" ht="18.75" customHeight="1" x14ac:dyDescent="0.2">
      <c r="B21" s="381"/>
      <c r="C21" s="377"/>
      <c r="D21" s="616"/>
      <c r="E21" s="67"/>
      <c r="F21" s="342"/>
      <c r="G21" s="343"/>
      <c r="H21" s="392"/>
      <c r="I21" s="382"/>
      <c r="K21" s="68"/>
      <c r="L21" s="68"/>
      <c r="M21" s="68"/>
      <c r="N21" s="68"/>
      <c r="O21" s="68"/>
      <c r="P21" s="68"/>
      <c r="Q21" s="68"/>
    </row>
    <row r="22" spans="2:17" ht="18.75" customHeight="1" x14ac:dyDescent="0.2">
      <c r="B22" s="381"/>
      <c r="C22" s="377"/>
      <c r="D22" s="616"/>
      <c r="E22" s="67"/>
      <c r="F22" s="342"/>
      <c r="G22" s="343"/>
      <c r="H22" s="392"/>
      <c r="I22" s="382"/>
      <c r="K22" s="68"/>
      <c r="L22" s="68"/>
      <c r="M22" s="68"/>
      <c r="N22" s="68"/>
      <c r="O22" s="68"/>
      <c r="P22" s="68"/>
      <c r="Q22" s="68"/>
    </row>
    <row r="23" spans="2:17" ht="18.75" customHeight="1" x14ac:dyDescent="0.2">
      <c r="B23" s="381"/>
      <c r="C23" s="377"/>
      <c r="D23" s="616"/>
      <c r="E23" s="67"/>
      <c r="F23" s="342"/>
      <c r="G23" s="343"/>
      <c r="H23" s="392"/>
      <c r="I23" s="382"/>
      <c r="K23" s="68"/>
      <c r="L23" s="68"/>
      <c r="M23" s="68"/>
      <c r="N23" s="68"/>
      <c r="O23" s="68"/>
      <c r="P23" s="68"/>
      <c r="Q23" s="68"/>
    </row>
    <row r="24" spans="2:17" ht="18.75" customHeight="1" x14ac:dyDescent="0.2">
      <c r="B24" s="381"/>
      <c r="C24" s="377"/>
      <c r="D24" s="616"/>
      <c r="E24" s="67"/>
      <c r="F24" s="342"/>
      <c r="G24" s="343"/>
      <c r="H24" s="392"/>
      <c r="I24" s="382"/>
      <c r="K24" s="68"/>
      <c r="L24" s="68"/>
      <c r="M24" s="68"/>
      <c r="N24" s="68"/>
      <c r="O24" s="68"/>
      <c r="P24" s="68"/>
      <c r="Q24" s="68"/>
    </row>
    <row r="25" spans="2:17" ht="18.75" customHeight="1" x14ac:dyDescent="0.2">
      <c r="B25" s="381"/>
      <c r="C25" s="377"/>
      <c r="D25" s="616"/>
      <c r="E25" s="67"/>
      <c r="F25" s="342"/>
      <c r="G25" s="343"/>
      <c r="H25" s="392"/>
      <c r="I25" s="382"/>
      <c r="K25" s="68"/>
      <c r="L25" s="68"/>
      <c r="M25" s="68"/>
      <c r="N25" s="68"/>
      <c r="O25" s="68"/>
      <c r="P25" s="68"/>
      <c r="Q25" s="68"/>
    </row>
    <row r="26" spans="2:17" ht="18.75" customHeight="1" x14ac:dyDescent="0.2">
      <c r="B26" s="381"/>
      <c r="C26" s="377"/>
      <c r="D26" s="616"/>
      <c r="E26" s="67"/>
      <c r="F26" s="342"/>
      <c r="G26" s="343"/>
      <c r="H26" s="392"/>
      <c r="I26" s="382"/>
      <c r="K26" s="68"/>
      <c r="L26" s="68"/>
      <c r="M26" s="68"/>
      <c r="N26" s="68"/>
      <c r="O26" s="68"/>
      <c r="P26" s="68"/>
      <c r="Q26" s="68"/>
    </row>
    <row r="27" spans="2:17" ht="18.75" customHeight="1" x14ac:dyDescent="0.2">
      <c r="B27" s="381"/>
      <c r="C27" s="377"/>
      <c r="D27" s="616"/>
      <c r="E27" s="67"/>
      <c r="F27" s="342"/>
      <c r="G27" s="343"/>
      <c r="H27" s="392"/>
      <c r="I27" s="382"/>
      <c r="K27" s="68"/>
      <c r="L27" s="68"/>
      <c r="M27" s="68"/>
      <c r="N27" s="68"/>
      <c r="O27" s="68"/>
      <c r="P27" s="68"/>
      <c r="Q27" s="68"/>
    </row>
    <row r="28" spans="2:17" ht="18.75" customHeight="1" x14ac:dyDescent="0.2">
      <c r="B28" s="381"/>
      <c r="C28" s="377"/>
      <c r="D28" s="616"/>
      <c r="E28" s="67"/>
      <c r="F28" s="342"/>
      <c r="G28" s="343"/>
      <c r="H28" s="392"/>
      <c r="I28" s="382"/>
      <c r="K28" s="68"/>
      <c r="L28" s="68"/>
      <c r="M28" s="68"/>
      <c r="N28" s="68"/>
      <c r="O28" s="68"/>
      <c r="P28" s="68"/>
      <c r="Q28" s="68"/>
    </row>
    <row r="29" spans="2:17" ht="18.75" customHeight="1" x14ac:dyDescent="0.2">
      <c r="B29" s="381"/>
      <c r="C29" s="377"/>
      <c r="D29" s="616"/>
      <c r="E29" s="67"/>
      <c r="F29" s="342"/>
      <c r="G29" s="343"/>
      <c r="H29" s="392"/>
      <c r="I29" s="382"/>
      <c r="K29" s="68"/>
      <c r="L29" s="68"/>
      <c r="M29" s="68"/>
      <c r="N29" s="68"/>
      <c r="O29" s="68"/>
      <c r="P29" s="68"/>
      <c r="Q29" s="68"/>
    </row>
    <row r="30" spans="2:17" ht="18.75" customHeight="1" x14ac:dyDescent="0.2">
      <c r="B30" s="381"/>
      <c r="C30" s="377"/>
      <c r="D30" s="616"/>
      <c r="E30" s="67"/>
      <c r="F30" s="342"/>
      <c r="G30" s="343"/>
      <c r="H30" s="392"/>
      <c r="I30" s="382"/>
      <c r="K30" s="68"/>
      <c r="L30" s="68"/>
      <c r="M30" s="68"/>
      <c r="N30" s="68"/>
      <c r="O30" s="68"/>
      <c r="P30" s="68"/>
      <c r="Q30" s="68"/>
    </row>
    <row r="31" spans="2:17" ht="18.75" customHeight="1" x14ac:dyDescent="0.2">
      <c r="B31" s="381"/>
      <c r="C31" s="377"/>
      <c r="D31" s="616"/>
      <c r="E31" s="67"/>
      <c r="F31" s="67"/>
      <c r="G31" s="343"/>
      <c r="H31" s="392"/>
      <c r="I31" s="382"/>
      <c r="K31" s="68"/>
      <c r="L31" s="68"/>
      <c r="M31" s="68"/>
      <c r="N31" s="68"/>
      <c r="O31" s="68"/>
      <c r="P31" s="68"/>
      <c r="Q31" s="68"/>
    </row>
    <row r="32" spans="2:17" ht="18.75" customHeight="1" x14ac:dyDescent="0.2">
      <c r="B32" s="381"/>
      <c r="C32" s="377"/>
      <c r="D32" s="617"/>
      <c r="E32" s="70"/>
      <c r="F32" s="67"/>
      <c r="G32" s="343"/>
      <c r="H32" s="392"/>
      <c r="I32" s="382"/>
      <c r="K32" s="68"/>
      <c r="L32" s="68"/>
      <c r="M32" s="68"/>
      <c r="N32" s="68"/>
      <c r="O32" s="68"/>
      <c r="P32" s="68"/>
      <c r="Q32" s="68"/>
    </row>
    <row r="33" spans="2:17" ht="18.75" customHeight="1" x14ac:dyDescent="0.2">
      <c r="B33" s="381"/>
      <c r="C33" s="377"/>
      <c r="D33" s="617"/>
      <c r="E33" s="344"/>
      <c r="F33" s="67"/>
      <c r="G33" s="343"/>
      <c r="H33" s="392"/>
      <c r="I33" s="382"/>
      <c r="K33" s="68"/>
      <c r="L33" s="68"/>
      <c r="M33" s="68"/>
      <c r="N33" s="68"/>
      <c r="O33" s="68"/>
      <c r="P33" s="68"/>
      <c r="Q33" s="68"/>
    </row>
    <row r="34" spans="2:17" ht="18.75" customHeight="1" x14ac:dyDescent="0.2">
      <c r="B34" s="381"/>
      <c r="C34" s="377"/>
      <c r="D34" s="617"/>
      <c r="E34" s="344"/>
      <c r="F34" s="342"/>
      <c r="G34" s="343"/>
      <c r="H34" s="392"/>
      <c r="I34" s="382"/>
      <c r="K34" s="68"/>
      <c r="L34" s="68"/>
      <c r="M34" s="68"/>
      <c r="N34" s="68"/>
      <c r="O34" s="68"/>
      <c r="P34" s="68"/>
      <c r="Q34" s="68"/>
    </row>
    <row r="35" spans="2:17" ht="18.75" customHeight="1" x14ac:dyDescent="0.2">
      <c r="B35" s="381"/>
      <c r="C35" s="377"/>
      <c r="D35" s="617"/>
      <c r="E35" s="344"/>
      <c r="F35" s="342"/>
      <c r="G35" s="343"/>
      <c r="H35" s="392"/>
      <c r="I35" s="382"/>
      <c r="K35" s="68"/>
      <c r="L35" s="68"/>
      <c r="M35" s="68"/>
      <c r="N35" s="68"/>
      <c r="O35" s="68"/>
      <c r="P35" s="68"/>
      <c r="Q35" s="68"/>
    </row>
    <row r="36" spans="2:17" ht="18.75" customHeight="1" x14ac:dyDescent="0.2">
      <c r="B36" s="381"/>
      <c r="C36" s="377"/>
      <c r="D36" s="617"/>
      <c r="E36" s="344"/>
      <c r="F36" s="342"/>
      <c r="G36" s="343"/>
      <c r="H36" s="392"/>
      <c r="I36" s="382"/>
      <c r="K36" s="68"/>
      <c r="L36" s="68"/>
      <c r="M36" s="68"/>
      <c r="N36" s="68"/>
      <c r="O36" s="68"/>
      <c r="P36" s="68"/>
      <c r="Q36" s="68"/>
    </row>
    <row r="37" spans="2:17" ht="18.75" customHeight="1" x14ac:dyDescent="0.2">
      <c r="B37" s="381"/>
      <c r="C37" s="377"/>
      <c r="D37" s="617"/>
      <c r="E37" s="344"/>
      <c r="F37" s="342"/>
      <c r="G37" s="343"/>
      <c r="H37" s="392"/>
      <c r="I37" s="382"/>
      <c r="K37" s="68"/>
      <c r="L37" s="68"/>
      <c r="M37" s="68"/>
      <c r="N37" s="68"/>
      <c r="O37" s="68"/>
      <c r="P37" s="68"/>
      <c r="Q37" s="68"/>
    </row>
    <row r="38" spans="2:17" ht="18.75" customHeight="1" x14ac:dyDescent="0.2">
      <c r="B38" s="381"/>
      <c r="C38" s="377"/>
      <c r="D38" s="617"/>
      <c r="E38" s="344"/>
      <c r="F38" s="342"/>
      <c r="G38" s="343"/>
      <c r="H38" s="392"/>
      <c r="I38" s="382"/>
      <c r="K38" s="68"/>
      <c r="L38" s="68"/>
      <c r="M38" s="68"/>
      <c r="N38" s="68"/>
      <c r="O38" s="68"/>
      <c r="P38" s="68"/>
      <c r="Q38" s="68"/>
    </row>
    <row r="39" spans="2:17" ht="18.75" customHeight="1" x14ac:dyDescent="0.2">
      <c r="B39" s="381"/>
      <c r="C39" s="377"/>
      <c r="D39" s="617"/>
      <c r="E39" s="344"/>
      <c r="F39" s="342"/>
      <c r="G39" s="343"/>
      <c r="H39" s="392"/>
      <c r="I39" s="382"/>
      <c r="K39" s="68"/>
      <c r="L39" s="68"/>
      <c r="M39" s="68"/>
      <c r="N39" s="68"/>
      <c r="O39" s="68"/>
      <c r="P39" s="68"/>
      <c r="Q39" s="68"/>
    </row>
    <row r="40" spans="2:17" ht="18.75" customHeight="1" x14ac:dyDescent="0.2">
      <c r="B40" s="381"/>
      <c r="C40" s="377"/>
      <c r="D40" s="617"/>
      <c r="E40" s="344"/>
      <c r="F40" s="342"/>
      <c r="G40" s="343"/>
      <c r="H40" s="392"/>
      <c r="I40" s="382"/>
      <c r="K40" s="68"/>
      <c r="L40" s="68"/>
      <c r="M40" s="68"/>
      <c r="N40" s="68"/>
      <c r="O40" s="68"/>
      <c r="P40" s="68"/>
      <c r="Q40" s="68"/>
    </row>
    <row r="41" spans="2:17" ht="18.75" customHeight="1" x14ac:dyDescent="0.2">
      <c r="B41" s="381"/>
      <c r="C41" s="377"/>
      <c r="D41" s="617"/>
      <c r="E41" s="344"/>
      <c r="F41" s="342"/>
      <c r="G41" s="343"/>
      <c r="H41" s="392"/>
      <c r="I41" s="382"/>
      <c r="K41" s="68"/>
      <c r="L41" s="68"/>
      <c r="M41" s="68"/>
      <c r="N41" s="68"/>
      <c r="O41" s="68"/>
      <c r="P41" s="68"/>
      <c r="Q41" s="68"/>
    </row>
    <row r="42" spans="2:17" ht="18.75" customHeight="1" x14ac:dyDescent="0.2">
      <c r="B42" s="381"/>
      <c r="C42" s="377"/>
      <c r="D42" s="617"/>
      <c r="E42" s="344"/>
      <c r="F42" s="342"/>
      <c r="G42" s="343"/>
      <c r="H42" s="392"/>
      <c r="I42" s="382"/>
      <c r="K42" s="68"/>
      <c r="L42" s="68"/>
      <c r="M42" s="68"/>
      <c r="N42" s="68"/>
      <c r="O42" s="68"/>
      <c r="P42" s="68"/>
      <c r="Q42" s="68"/>
    </row>
    <row r="43" spans="2:17" ht="18.75" customHeight="1" x14ac:dyDescent="0.2">
      <c r="B43" s="381"/>
      <c r="C43" s="377"/>
      <c r="D43" s="617"/>
      <c r="E43" s="344"/>
      <c r="F43" s="342"/>
      <c r="G43" s="343"/>
      <c r="H43" s="392"/>
      <c r="I43" s="382"/>
      <c r="K43" s="68"/>
      <c r="L43" s="68"/>
      <c r="M43" s="68"/>
      <c r="N43" s="68"/>
      <c r="O43" s="68"/>
      <c r="P43" s="68"/>
      <c r="Q43" s="68"/>
    </row>
    <row r="44" spans="2:17" ht="18.75" customHeight="1" x14ac:dyDescent="0.2">
      <c r="B44" s="381"/>
      <c r="C44" s="377"/>
      <c r="D44" s="617"/>
      <c r="E44" s="344"/>
      <c r="F44" s="342"/>
      <c r="G44" s="343"/>
      <c r="H44" s="392"/>
      <c r="I44" s="382"/>
      <c r="K44" s="68"/>
      <c r="L44" s="68"/>
      <c r="M44" s="68"/>
      <c r="N44" s="68"/>
      <c r="O44" s="68"/>
      <c r="P44" s="68"/>
      <c r="Q44" s="68"/>
    </row>
    <row r="45" spans="2:17" ht="18.75" customHeight="1" x14ac:dyDescent="0.2">
      <c r="B45" s="381"/>
      <c r="C45" s="377"/>
      <c r="D45" s="617"/>
      <c r="E45" s="344"/>
      <c r="F45" s="342"/>
      <c r="G45" s="343"/>
      <c r="H45" s="392"/>
      <c r="I45" s="382"/>
      <c r="K45" s="68"/>
      <c r="L45" s="68"/>
      <c r="M45" s="68"/>
      <c r="O45" s="68"/>
      <c r="P45" s="68"/>
      <c r="Q45" s="68"/>
    </row>
    <row r="46" spans="2:17" ht="18.75" customHeight="1" x14ac:dyDescent="0.2">
      <c r="B46" s="381"/>
      <c r="C46" s="377"/>
      <c r="D46" s="617"/>
      <c r="E46" s="344"/>
      <c r="F46" s="342"/>
      <c r="G46" s="343"/>
      <c r="H46" s="392"/>
      <c r="I46" s="382"/>
      <c r="K46" s="68"/>
      <c r="L46" s="68"/>
      <c r="M46" s="68"/>
      <c r="O46" s="68"/>
      <c r="P46" s="68"/>
      <c r="Q46" s="68"/>
    </row>
    <row r="47" spans="2:17" ht="18.75" customHeight="1" x14ac:dyDescent="0.2">
      <c r="B47" s="381"/>
      <c r="C47" s="377"/>
      <c r="D47" s="616"/>
      <c r="E47" s="67"/>
      <c r="F47" s="342"/>
      <c r="G47" s="343"/>
      <c r="H47" s="392"/>
      <c r="I47" s="382"/>
      <c r="K47" s="68"/>
      <c r="L47" s="68"/>
      <c r="M47" s="68"/>
      <c r="O47" s="68"/>
      <c r="P47" s="68"/>
      <c r="Q47" s="68"/>
    </row>
    <row r="48" spans="2:17" ht="18.75" customHeight="1" x14ac:dyDescent="0.2">
      <c r="B48" s="381"/>
      <c r="C48" s="377"/>
      <c r="D48" s="616"/>
      <c r="E48" s="67"/>
      <c r="F48" s="342"/>
      <c r="G48" s="343"/>
      <c r="H48" s="392"/>
      <c r="I48" s="382"/>
      <c r="K48" s="68"/>
      <c r="L48" s="68"/>
      <c r="M48" s="68"/>
      <c r="O48" s="68"/>
      <c r="P48" s="68"/>
      <c r="Q48" s="68"/>
    </row>
    <row r="49" spans="2:17" ht="18.75" customHeight="1" x14ac:dyDescent="0.2">
      <c r="B49" s="381"/>
      <c r="C49" s="377"/>
      <c r="D49" s="616"/>
      <c r="E49" s="67"/>
      <c r="F49" s="342"/>
      <c r="G49" s="343"/>
      <c r="H49" s="396"/>
      <c r="I49" s="413"/>
      <c r="K49" s="68"/>
      <c r="L49" s="68"/>
      <c r="M49" s="68"/>
      <c r="O49" s="68"/>
      <c r="P49" s="68"/>
      <c r="Q49" s="68"/>
    </row>
    <row r="50" spans="2:17" ht="18.75" customHeight="1" thickBot="1" x14ac:dyDescent="0.25">
      <c r="B50" s="381"/>
      <c r="C50" s="377"/>
      <c r="D50" s="618"/>
      <c r="E50" s="587"/>
      <c r="F50" s="588"/>
      <c r="G50" s="589"/>
      <c r="H50" s="377"/>
      <c r="I50" s="382"/>
      <c r="K50" s="68"/>
      <c r="L50" s="68"/>
      <c r="M50" s="68"/>
      <c r="O50" s="68"/>
      <c r="P50" s="68"/>
      <c r="Q50" s="68"/>
    </row>
    <row r="51" spans="2:17" ht="18.75" customHeight="1" x14ac:dyDescent="0.2">
      <c r="B51" s="381"/>
      <c r="C51" s="377"/>
      <c r="D51" s="619"/>
      <c r="E51" s="584"/>
      <c r="F51" s="585"/>
      <c r="G51" s="586"/>
      <c r="H51" s="377"/>
      <c r="I51" s="382"/>
      <c r="K51" s="68"/>
      <c r="L51" s="68"/>
      <c r="M51" s="68"/>
      <c r="O51" s="68"/>
      <c r="P51" s="68"/>
      <c r="Q51" s="68"/>
    </row>
    <row r="52" spans="2:17" ht="18.75" customHeight="1" x14ac:dyDescent="0.2">
      <c r="B52" s="381"/>
      <c r="C52" s="377"/>
      <c r="D52" s="616"/>
      <c r="E52" s="67"/>
      <c r="F52" s="342"/>
      <c r="G52" s="343"/>
      <c r="H52" s="377"/>
      <c r="I52" s="382"/>
      <c r="K52" s="68"/>
      <c r="L52" s="68"/>
      <c r="M52" s="68"/>
      <c r="O52" s="68"/>
      <c r="P52" s="68"/>
      <c r="Q52" s="68"/>
    </row>
    <row r="53" spans="2:17" ht="18.75" customHeight="1" x14ac:dyDescent="0.2">
      <c r="B53" s="381"/>
      <c r="C53" s="377"/>
      <c r="D53" s="616"/>
      <c r="E53" s="67"/>
      <c r="F53" s="342"/>
      <c r="G53" s="343"/>
      <c r="H53" s="377"/>
      <c r="I53" s="382"/>
      <c r="K53" s="68"/>
      <c r="L53" s="68"/>
      <c r="M53" s="68"/>
      <c r="O53" s="68"/>
      <c r="P53" s="68"/>
      <c r="Q53" s="68"/>
    </row>
    <row r="54" spans="2:17" ht="18.75" customHeight="1" x14ac:dyDescent="0.2">
      <c r="B54" s="381"/>
      <c r="C54" s="377"/>
      <c r="D54" s="616"/>
      <c r="E54" s="67"/>
      <c r="F54" s="342"/>
      <c r="G54" s="343"/>
      <c r="H54" s="377"/>
      <c r="I54" s="382"/>
      <c r="K54" s="68"/>
      <c r="L54" s="68"/>
      <c r="M54" s="68"/>
      <c r="O54" s="68"/>
      <c r="P54" s="68"/>
      <c r="Q54" s="68"/>
    </row>
    <row r="55" spans="2:17" ht="18.75" customHeight="1" x14ac:dyDescent="0.2">
      <c r="B55" s="381"/>
      <c r="C55" s="377"/>
      <c r="D55" s="616"/>
      <c r="E55" s="67"/>
      <c r="F55" s="342"/>
      <c r="G55" s="343"/>
      <c r="H55" s="377"/>
      <c r="I55" s="382"/>
      <c r="K55" s="68"/>
      <c r="L55" s="68"/>
      <c r="M55" s="68"/>
      <c r="O55" s="68"/>
      <c r="P55" s="68"/>
      <c r="Q55" s="68"/>
    </row>
    <row r="56" spans="2:17" ht="18.75" customHeight="1" x14ac:dyDescent="0.2">
      <c r="B56" s="381"/>
      <c r="C56" s="377"/>
      <c r="D56" s="616"/>
      <c r="E56" s="67"/>
      <c r="F56" s="342"/>
      <c r="G56" s="343"/>
      <c r="H56" s="377"/>
      <c r="I56" s="382"/>
      <c r="K56" s="68"/>
      <c r="L56" s="68"/>
      <c r="M56" s="68"/>
      <c r="O56" s="68"/>
      <c r="P56" s="68"/>
      <c r="Q56" s="68"/>
    </row>
    <row r="57" spans="2:17" ht="18.75" customHeight="1" x14ac:dyDescent="0.2">
      <c r="B57" s="381"/>
      <c r="C57" s="377"/>
      <c r="D57" s="616"/>
      <c r="E57" s="67"/>
      <c r="F57" s="342"/>
      <c r="G57" s="343"/>
      <c r="H57" s="377"/>
      <c r="I57" s="382"/>
      <c r="M57" s="68"/>
      <c r="O57" s="68"/>
      <c r="P57" s="68"/>
    </row>
    <row r="58" spans="2:17" ht="18.75" customHeight="1" x14ac:dyDescent="0.2">
      <c r="B58" s="381"/>
      <c r="C58" s="377"/>
      <c r="D58" s="616"/>
      <c r="E58" s="67"/>
      <c r="F58" s="342"/>
      <c r="G58" s="343"/>
      <c r="H58" s="377"/>
      <c r="I58" s="382"/>
    </row>
    <row r="59" spans="2:17" ht="18.75" customHeight="1" x14ac:dyDescent="0.2">
      <c r="B59" s="381"/>
      <c r="C59" s="377"/>
      <c r="D59" s="616"/>
      <c r="E59" s="67"/>
      <c r="F59" s="342"/>
      <c r="G59" s="343"/>
      <c r="H59" s="377"/>
      <c r="I59" s="382"/>
    </row>
    <row r="60" spans="2:17" ht="18.75" customHeight="1" x14ac:dyDescent="0.2">
      <c r="B60" s="381"/>
      <c r="C60" s="377"/>
      <c r="D60" s="616"/>
      <c r="E60" s="67"/>
      <c r="F60" s="342"/>
      <c r="G60" s="343"/>
      <c r="H60" s="377"/>
      <c r="I60" s="382"/>
    </row>
    <row r="61" spans="2:17" ht="18.75" customHeight="1" x14ac:dyDescent="0.2">
      <c r="B61" s="381"/>
      <c r="C61" s="377"/>
      <c r="D61" s="616"/>
      <c r="E61" s="67"/>
      <c r="F61" s="342"/>
      <c r="G61" s="343"/>
      <c r="H61" s="377"/>
      <c r="I61" s="382"/>
    </row>
    <row r="62" spans="2:17" ht="18.75" customHeight="1" x14ac:dyDescent="0.2">
      <c r="B62" s="381"/>
      <c r="C62" s="377"/>
      <c r="D62" s="616"/>
      <c r="E62" s="67"/>
      <c r="F62" s="342"/>
      <c r="G62" s="343"/>
      <c r="H62" s="377"/>
      <c r="I62" s="382"/>
    </row>
    <row r="63" spans="2:17" ht="18.75" customHeight="1" x14ac:dyDescent="0.2">
      <c r="B63" s="381"/>
      <c r="C63" s="377"/>
      <c r="D63" s="616"/>
      <c r="E63" s="67"/>
      <c r="F63" s="342"/>
      <c r="G63" s="343"/>
      <c r="H63" s="377"/>
      <c r="I63" s="382"/>
    </row>
    <row r="64" spans="2:17" ht="18.75" customHeight="1" x14ac:dyDescent="0.2">
      <c r="B64" s="381"/>
      <c r="C64" s="377"/>
      <c r="D64" s="616"/>
      <c r="E64" s="67"/>
      <c r="F64" s="342"/>
      <c r="G64" s="343"/>
      <c r="H64" s="377"/>
      <c r="I64" s="382"/>
    </row>
    <row r="65" spans="2:9" ht="18.75" customHeight="1" x14ac:dyDescent="0.2">
      <c r="B65" s="381"/>
      <c r="C65" s="377"/>
      <c r="D65" s="616"/>
      <c r="E65" s="67"/>
      <c r="F65" s="342"/>
      <c r="G65" s="343"/>
      <c r="H65" s="377"/>
      <c r="I65" s="382"/>
    </row>
    <row r="66" spans="2:9" ht="18.75" customHeight="1" x14ac:dyDescent="0.2">
      <c r="B66" s="381"/>
      <c r="C66" s="377"/>
      <c r="D66" s="616"/>
      <c r="E66" s="67"/>
      <c r="F66" s="342"/>
      <c r="G66" s="343"/>
      <c r="H66" s="377"/>
      <c r="I66" s="382"/>
    </row>
    <row r="67" spans="2:9" ht="18.75" customHeight="1" x14ac:dyDescent="0.2">
      <c r="B67" s="381"/>
      <c r="C67" s="377"/>
      <c r="D67" s="616"/>
      <c r="E67" s="67"/>
      <c r="F67" s="342"/>
      <c r="G67" s="343"/>
      <c r="H67" s="377"/>
      <c r="I67" s="382"/>
    </row>
    <row r="68" spans="2:9" ht="18.75" customHeight="1" x14ac:dyDescent="0.2">
      <c r="B68" s="381"/>
      <c r="C68" s="377"/>
      <c r="D68" s="616"/>
      <c r="E68" s="67"/>
      <c r="F68" s="342"/>
      <c r="G68" s="343"/>
      <c r="H68" s="377"/>
      <c r="I68" s="382"/>
    </row>
    <row r="69" spans="2:9" ht="18.75" customHeight="1" x14ac:dyDescent="0.2">
      <c r="B69" s="381"/>
      <c r="C69" s="377"/>
      <c r="D69" s="616"/>
      <c r="E69" s="67"/>
      <c r="F69" s="342"/>
      <c r="G69" s="343"/>
      <c r="H69" s="377"/>
      <c r="I69" s="382"/>
    </row>
    <row r="70" spans="2:9" ht="18.75" customHeight="1" x14ac:dyDescent="0.2">
      <c r="B70" s="381"/>
      <c r="C70" s="377"/>
      <c r="D70" s="616"/>
      <c r="E70" s="67"/>
      <c r="F70" s="342"/>
      <c r="G70" s="343"/>
      <c r="H70" s="377"/>
      <c r="I70" s="382"/>
    </row>
    <row r="71" spans="2:9" ht="18.75" customHeight="1" x14ac:dyDescent="0.2">
      <c r="B71" s="381"/>
      <c r="C71" s="377"/>
      <c r="D71" s="616"/>
      <c r="E71" s="67"/>
      <c r="F71" s="342"/>
      <c r="G71" s="343"/>
      <c r="H71" s="377"/>
      <c r="I71" s="382"/>
    </row>
    <row r="72" spans="2:9" ht="18.75" customHeight="1" x14ac:dyDescent="0.2">
      <c r="B72" s="381"/>
      <c r="C72" s="377"/>
      <c r="D72" s="616"/>
      <c r="E72" s="67"/>
      <c r="F72" s="67"/>
      <c r="G72" s="343"/>
      <c r="H72" s="377"/>
      <c r="I72" s="382"/>
    </row>
    <row r="73" spans="2:9" ht="18.75" customHeight="1" x14ac:dyDescent="0.2">
      <c r="B73" s="381"/>
      <c r="C73" s="377"/>
      <c r="D73" s="617"/>
      <c r="E73" s="70"/>
      <c r="F73" s="67"/>
      <c r="G73" s="343"/>
      <c r="H73" s="377"/>
      <c r="I73" s="382"/>
    </row>
    <row r="74" spans="2:9" ht="18.75" customHeight="1" x14ac:dyDescent="0.2">
      <c r="B74" s="381"/>
      <c r="C74" s="377"/>
      <c r="D74" s="617"/>
      <c r="E74" s="344"/>
      <c r="F74" s="67"/>
      <c r="G74" s="343"/>
      <c r="H74" s="377"/>
      <c r="I74" s="382"/>
    </row>
    <row r="75" spans="2:9" ht="18.75" customHeight="1" x14ac:dyDescent="0.2">
      <c r="B75" s="381"/>
      <c r="C75" s="377"/>
      <c r="D75" s="617"/>
      <c r="E75" s="344"/>
      <c r="F75" s="342"/>
      <c r="G75" s="343"/>
      <c r="H75" s="377"/>
      <c r="I75" s="382"/>
    </row>
    <row r="76" spans="2:9" ht="18.75" customHeight="1" x14ac:dyDescent="0.2">
      <c r="B76" s="381"/>
      <c r="C76" s="377"/>
      <c r="D76" s="617"/>
      <c r="E76" s="344"/>
      <c r="F76" s="342"/>
      <c r="G76" s="343"/>
      <c r="H76" s="377"/>
      <c r="I76" s="382"/>
    </row>
    <row r="77" spans="2:9" ht="18.75" customHeight="1" x14ac:dyDescent="0.2">
      <c r="B77" s="381"/>
      <c r="C77" s="377"/>
      <c r="D77" s="617"/>
      <c r="E77" s="344"/>
      <c r="F77" s="342"/>
      <c r="G77" s="343"/>
      <c r="H77" s="377"/>
      <c r="I77" s="382"/>
    </row>
    <row r="78" spans="2:9" ht="18.75" customHeight="1" x14ac:dyDescent="0.2">
      <c r="B78" s="381"/>
      <c r="C78" s="377"/>
      <c r="D78" s="617"/>
      <c r="E78" s="344"/>
      <c r="F78" s="342"/>
      <c r="G78" s="343"/>
      <c r="H78" s="377"/>
      <c r="I78" s="382"/>
    </row>
    <row r="79" spans="2:9" ht="18.75" customHeight="1" x14ac:dyDescent="0.2">
      <c r="B79" s="381"/>
      <c r="C79" s="377"/>
      <c r="D79" s="617"/>
      <c r="E79" s="344"/>
      <c r="F79" s="342"/>
      <c r="G79" s="343"/>
      <c r="H79" s="377"/>
      <c r="I79" s="382"/>
    </row>
    <row r="80" spans="2:9" ht="18.75" customHeight="1" x14ac:dyDescent="0.2">
      <c r="B80" s="381"/>
      <c r="C80" s="377"/>
      <c r="D80" s="617"/>
      <c r="E80" s="344"/>
      <c r="F80" s="342"/>
      <c r="G80" s="343"/>
      <c r="H80" s="377"/>
      <c r="I80" s="382"/>
    </row>
    <row r="81" spans="2:9" ht="18.75" customHeight="1" x14ac:dyDescent="0.2">
      <c r="B81" s="381"/>
      <c r="C81" s="377"/>
      <c r="D81" s="617"/>
      <c r="E81" s="344"/>
      <c r="F81" s="342"/>
      <c r="G81" s="343"/>
      <c r="H81" s="377"/>
      <c r="I81" s="382"/>
    </row>
    <row r="82" spans="2:9" ht="18.75" customHeight="1" x14ac:dyDescent="0.2">
      <c r="B82" s="381"/>
      <c r="C82" s="377"/>
      <c r="D82" s="617"/>
      <c r="E82" s="344"/>
      <c r="F82" s="342"/>
      <c r="G82" s="343"/>
      <c r="H82" s="377"/>
      <c r="I82" s="382"/>
    </row>
    <row r="83" spans="2:9" ht="18.75" customHeight="1" x14ac:dyDescent="0.2">
      <c r="B83" s="381"/>
      <c r="C83" s="377"/>
      <c r="D83" s="617"/>
      <c r="E83" s="344"/>
      <c r="F83" s="342"/>
      <c r="G83" s="343"/>
      <c r="H83" s="377"/>
      <c r="I83" s="382"/>
    </row>
    <row r="84" spans="2:9" ht="18.75" customHeight="1" x14ac:dyDescent="0.2">
      <c r="B84" s="381"/>
      <c r="C84" s="377"/>
      <c r="D84" s="617"/>
      <c r="E84" s="344"/>
      <c r="F84" s="342"/>
      <c r="G84" s="343"/>
      <c r="H84" s="377"/>
      <c r="I84" s="382"/>
    </row>
    <row r="85" spans="2:9" ht="18.75" customHeight="1" x14ac:dyDescent="0.2">
      <c r="B85" s="381"/>
      <c r="C85" s="377"/>
      <c r="D85" s="617"/>
      <c r="E85" s="344"/>
      <c r="F85" s="342"/>
      <c r="G85" s="343"/>
      <c r="H85" s="377"/>
      <c r="I85" s="382"/>
    </row>
    <row r="86" spans="2:9" ht="18.75" customHeight="1" x14ac:dyDescent="0.2">
      <c r="B86" s="381"/>
      <c r="C86" s="377"/>
      <c r="D86" s="617"/>
      <c r="E86" s="344"/>
      <c r="F86" s="342"/>
      <c r="G86" s="343"/>
      <c r="H86" s="377"/>
      <c r="I86" s="382"/>
    </row>
    <row r="87" spans="2:9" ht="18.75" customHeight="1" x14ac:dyDescent="0.2">
      <c r="B87" s="381"/>
      <c r="C87" s="377"/>
      <c r="D87" s="617"/>
      <c r="E87" s="344"/>
      <c r="F87" s="342"/>
      <c r="G87" s="343"/>
      <c r="H87" s="377"/>
      <c r="I87" s="382"/>
    </row>
    <row r="88" spans="2:9" ht="18.75" customHeight="1" x14ac:dyDescent="0.2">
      <c r="B88" s="381"/>
      <c r="C88" s="377"/>
      <c r="D88" s="616"/>
      <c r="E88" s="67"/>
      <c r="F88" s="342"/>
      <c r="G88" s="343"/>
      <c r="H88" s="377"/>
      <c r="I88" s="382"/>
    </row>
    <row r="89" spans="2:9" ht="18.75" customHeight="1" x14ac:dyDescent="0.2">
      <c r="B89" s="381"/>
      <c r="C89" s="377"/>
      <c r="D89" s="616"/>
      <c r="E89" s="67"/>
      <c r="F89" s="342"/>
      <c r="G89" s="343"/>
      <c r="H89" s="377"/>
      <c r="I89" s="382"/>
    </row>
    <row r="90" spans="2:9" ht="18.75" customHeight="1" x14ac:dyDescent="0.2">
      <c r="B90" s="381"/>
      <c r="C90" s="377"/>
      <c r="D90" s="616"/>
      <c r="E90" s="67"/>
      <c r="F90" s="342"/>
      <c r="G90" s="343"/>
      <c r="H90" s="377"/>
      <c r="I90" s="382"/>
    </row>
    <row r="91" spans="2:9" ht="18.75" customHeight="1" x14ac:dyDescent="0.2">
      <c r="B91" s="381"/>
      <c r="C91" s="377"/>
      <c r="D91" s="616"/>
      <c r="E91" s="67"/>
      <c r="F91" s="342"/>
      <c r="G91" s="343"/>
      <c r="H91" s="377"/>
      <c r="I91" s="382"/>
    </row>
    <row r="92" spans="2:9" ht="18.75" customHeight="1" x14ac:dyDescent="0.2">
      <c r="B92" s="381"/>
      <c r="C92" s="377"/>
      <c r="D92" s="616"/>
      <c r="E92" s="67"/>
      <c r="F92" s="342"/>
      <c r="G92" s="343"/>
      <c r="H92" s="377"/>
      <c r="I92" s="382"/>
    </row>
    <row r="93" spans="2:9" ht="18.75" customHeight="1" x14ac:dyDescent="0.2">
      <c r="B93" s="381"/>
      <c r="C93" s="377"/>
      <c r="D93" s="616"/>
      <c r="E93" s="67"/>
      <c r="F93" s="342"/>
      <c r="G93" s="343"/>
      <c r="H93" s="377"/>
      <c r="I93" s="382"/>
    </row>
    <row r="94" spans="2:9" ht="18.75" customHeight="1" x14ac:dyDescent="0.2">
      <c r="B94" s="381"/>
      <c r="C94" s="377"/>
      <c r="D94" s="616"/>
      <c r="E94" s="67"/>
      <c r="F94" s="342"/>
      <c r="G94" s="343"/>
      <c r="H94" s="377"/>
      <c r="I94" s="382"/>
    </row>
    <row r="95" spans="2:9" ht="18.75" customHeight="1" x14ac:dyDescent="0.2">
      <c r="B95" s="381"/>
      <c r="C95" s="377"/>
      <c r="D95" s="616"/>
      <c r="E95" s="67"/>
      <c r="F95" s="342"/>
      <c r="G95" s="343"/>
      <c r="H95" s="377"/>
      <c r="I95" s="382"/>
    </row>
    <row r="96" spans="2:9" ht="18.75" customHeight="1" x14ac:dyDescent="0.2">
      <c r="B96" s="381"/>
      <c r="C96" s="377"/>
      <c r="D96" s="616"/>
      <c r="E96" s="67"/>
      <c r="F96" s="342"/>
      <c r="G96" s="343"/>
      <c r="H96" s="377"/>
      <c r="I96" s="382"/>
    </row>
    <row r="97" spans="2:9" ht="18.75" customHeight="1" x14ac:dyDescent="0.2">
      <c r="B97" s="381"/>
      <c r="C97" s="377"/>
      <c r="D97" s="616"/>
      <c r="E97" s="67"/>
      <c r="F97" s="342"/>
      <c r="G97" s="343"/>
      <c r="H97" s="377"/>
      <c r="I97" s="382"/>
    </row>
    <row r="98" spans="2:9" ht="18.75" customHeight="1" x14ac:dyDescent="0.2">
      <c r="B98" s="381"/>
      <c r="C98" s="377"/>
      <c r="D98" s="616"/>
      <c r="E98" s="67"/>
      <c r="F98" s="342"/>
      <c r="G98" s="343"/>
      <c r="H98" s="377"/>
      <c r="I98" s="382"/>
    </row>
    <row r="99" spans="2:9" ht="18.75" customHeight="1" x14ac:dyDescent="0.2">
      <c r="B99" s="381"/>
      <c r="C99" s="377"/>
      <c r="D99" s="616"/>
      <c r="E99" s="67"/>
      <c r="F99" s="342"/>
      <c r="G99" s="343"/>
      <c r="H99" s="377"/>
      <c r="I99" s="382"/>
    </row>
    <row r="100" spans="2:9" ht="18.75" customHeight="1" x14ac:dyDescent="0.2">
      <c r="B100" s="381"/>
      <c r="C100" s="377"/>
      <c r="D100" s="616"/>
      <c r="E100" s="67"/>
      <c r="F100" s="342"/>
      <c r="G100" s="343"/>
      <c r="H100" s="377"/>
      <c r="I100" s="382"/>
    </row>
    <row r="101" spans="2:9" ht="18.75" customHeight="1" x14ac:dyDescent="0.2">
      <c r="B101" s="381"/>
      <c r="C101" s="377"/>
      <c r="D101" s="616"/>
      <c r="E101" s="67"/>
      <c r="F101" s="342"/>
      <c r="G101" s="343"/>
      <c r="H101" s="377"/>
      <c r="I101" s="382"/>
    </row>
    <row r="102" spans="2:9" ht="18.75" customHeight="1" x14ac:dyDescent="0.2">
      <c r="B102" s="381"/>
      <c r="C102" s="377"/>
      <c r="D102" s="616"/>
      <c r="E102" s="67"/>
      <c r="F102" s="342"/>
      <c r="G102" s="343"/>
      <c r="H102" s="377"/>
      <c r="I102" s="382"/>
    </row>
    <row r="103" spans="2:9" ht="18.75" customHeight="1" x14ac:dyDescent="0.2">
      <c r="B103" s="381"/>
      <c r="C103" s="377"/>
      <c r="D103" s="616"/>
      <c r="E103" s="67"/>
      <c r="F103" s="342"/>
      <c r="G103" s="343"/>
      <c r="H103" s="377"/>
      <c r="I103" s="382"/>
    </row>
    <row r="104" spans="2:9" ht="18.75" customHeight="1" x14ac:dyDescent="0.2">
      <c r="B104" s="381"/>
      <c r="C104" s="377"/>
      <c r="D104" s="616"/>
      <c r="E104" s="67"/>
      <c r="F104" s="342"/>
      <c r="G104" s="343"/>
      <c r="H104" s="377"/>
      <c r="I104" s="382"/>
    </row>
    <row r="105" spans="2:9" ht="18.75" customHeight="1" x14ac:dyDescent="0.2">
      <c r="B105" s="381"/>
      <c r="C105" s="377"/>
      <c r="D105" s="616"/>
      <c r="E105" s="67"/>
      <c r="F105" s="342"/>
      <c r="G105" s="343"/>
      <c r="H105" s="377"/>
      <c r="I105" s="382"/>
    </row>
    <row r="106" spans="2:9" ht="18.75" customHeight="1" x14ac:dyDescent="0.2">
      <c r="B106" s="381"/>
      <c r="C106" s="377"/>
      <c r="D106" s="616"/>
      <c r="E106" s="67"/>
      <c r="F106" s="342"/>
      <c r="G106" s="343"/>
      <c r="H106" s="377"/>
      <c r="I106" s="382"/>
    </row>
    <row r="107" spans="2:9" ht="18.75" customHeight="1" x14ac:dyDescent="0.2">
      <c r="B107" s="381"/>
      <c r="C107" s="377"/>
      <c r="D107" s="616"/>
      <c r="E107" s="67"/>
      <c r="F107" s="342"/>
      <c r="G107" s="343"/>
      <c r="H107" s="377"/>
      <c r="I107" s="382"/>
    </row>
    <row r="108" spans="2:9" ht="18.75" customHeight="1" x14ac:dyDescent="0.2">
      <c r="B108" s="381"/>
      <c r="C108" s="377"/>
      <c r="D108" s="616"/>
      <c r="E108" s="67"/>
      <c r="F108" s="342"/>
      <c r="G108" s="343"/>
      <c r="H108" s="377"/>
      <c r="I108" s="382"/>
    </row>
    <row r="109" spans="2:9" ht="18.75" customHeight="1" x14ac:dyDescent="0.2">
      <c r="B109" s="381"/>
      <c r="C109" s="377"/>
      <c r="D109" s="616"/>
      <c r="E109" s="67"/>
      <c r="F109" s="342"/>
      <c r="G109" s="343"/>
      <c r="H109" s="377"/>
      <c r="I109" s="382"/>
    </row>
    <row r="110" spans="2:9" ht="18.75" customHeight="1" x14ac:dyDescent="0.2">
      <c r="B110" s="381"/>
      <c r="C110" s="377"/>
      <c r="D110" s="616"/>
      <c r="E110" s="67"/>
      <c r="F110" s="342"/>
      <c r="G110" s="343"/>
      <c r="H110" s="377"/>
      <c r="I110" s="382"/>
    </row>
    <row r="111" spans="2:9" ht="18.75" customHeight="1" x14ac:dyDescent="0.2">
      <c r="B111" s="381"/>
      <c r="C111" s="377"/>
      <c r="D111" s="616"/>
      <c r="E111" s="67"/>
      <c r="F111" s="342"/>
      <c r="G111" s="343"/>
      <c r="H111" s="377"/>
      <c r="I111" s="382"/>
    </row>
    <row r="112" spans="2:9" ht="18.75" customHeight="1" x14ac:dyDescent="0.2">
      <c r="B112" s="381"/>
      <c r="C112" s="377"/>
      <c r="D112" s="616"/>
      <c r="E112" s="67"/>
      <c r="F112" s="342"/>
      <c r="G112" s="343"/>
      <c r="H112" s="377"/>
      <c r="I112" s="382"/>
    </row>
    <row r="113" spans="2:9" ht="18.75" customHeight="1" x14ac:dyDescent="0.2">
      <c r="B113" s="381"/>
      <c r="C113" s="377"/>
      <c r="D113" s="616"/>
      <c r="E113" s="67"/>
      <c r="F113" s="67"/>
      <c r="G113" s="343"/>
      <c r="H113" s="377"/>
      <c r="I113" s="382"/>
    </row>
    <row r="114" spans="2:9" ht="18.75" customHeight="1" x14ac:dyDescent="0.2">
      <c r="B114" s="381"/>
      <c r="C114" s="377"/>
      <c r="D114" s="617"/>
      <c r="E114" s="70"/>
      <c r="F114" s="67"/>
      <c r="G114" s="343"/>
      <c r="H114" s="377"/>
      <c r="I114" s="382"/>
    </row>
    <row r="115" spans="2:9" ht="18.75" customHeight="1" x14ac:dyDescent="0.2">
      <c r="B115" s="381"/>
      <c r="C115" s="377"/>
      <c r="D115" s="617"/>
      <c r="E115" s="344"/>
      <c r="F115" s="67"/>
      <c r="G115" s="343"/>
      <c r="H115" s="377"/>
      <c r="I115" s="382"/>
    </row>
    <row r="116" spans="2:9" ht="18.75" customHeight="1" x14ac:dyDescent="0.2">
      <c r="B116" s="381"/>
      <c r="C116" s="377"/>
      <c r="D116" s="617"/>
      <c r="E116" s="344"/>
      <c r="F116" s="342"/>
      <c r="G116" s="343"/>
      <c r="H116" s="377"/>
      <c r="I116" s="382"/>
    </row>
    <row r="117" spans="2:9" ht="18.75" customHeight="1" x14ac:dyDescent="0.2">
      <c r="B117" s="381"/>
      <c r="C117" s="377"/>
      <c r="D117" s="617"/>
      <c r="E117" s="344"/>
      <c r="F117" s="342"/>
      <c r="G117" s="343"/>
      <c r="H117" s="377"/>
      <c r="I117" s="382"/>
    </row>
    <row r="118" spans="2:9" ht="18.75" customHeight="1" x14ac:dyDescent="0.2">
      <c r="B118" s="381"/>
      <c r="C118" s="377"/>
      <c r="D118" s="617"/>
      <c r="E118" s="344"/>
      <c r="F118" s="342"/>
      <c r="G118" s="343"/>
      <c r="H118" s="377"/>
      <c r="I118" s="382"/>
    </row>
    <row r="119" spans="2:9" ht="18.75" customHeight="1" x14ac:dyDescent="0.2">
      <c r="B119" s="381"/>
      <c r="C119" s="377"/>
      <c r="D119" s="617"/>
      <c r="E119" s="344"/>
      <c r="F119" s="342"/>
      <c r="G119" s="343"/>
      <c r="H119" s="377"/>
      <c r="I119" s="382"/>
    </row>
    <row r="120" spans="2:9" ht="18.75" customHeight="1" x14ac:dyDescent="0.2">
      <c r="B120" s="381"/>
      <c r="C120" s="377"/>
      <c r="D120" s="617"/>
      <c r="E120" s="344"/>
      <c r="F120" s="342"/>
      <c r="G120" s="343"/>
      <c r="H120" s="377"/>
      <c r="I120" s="382"/>
    </row>
    <row r="121" spans="2:9" ht="18.75" customHeight="1" x14ac:dyDescent="0.2">
      <c r="B121" s="381"/>
      <c r="C121" s="377"/>
      <c r="D121" s="617"/>
      <c r="E121" s="344"/>
      <c r="F121" s="342"/>
      <c r="G121" s="343"/>
      <c r="H121" s="377"/>
      <c r="I121" s="382"/>
    </row>
    <row r="122" spans="2:9" ht="18.75" customHeight="1" x14ac:dyDescent="0.2">
      <c r="B122" s="381"/>
      <c r="C122" s="377"/>
      <c r="D122" s="617"/>
      <c r="E122" s="344"/>
      <c r="F122" s="342"/>
      <c r="G122" s="343"/>
      <c r="H122" s="377"/>
      <c r="I122" s="382"/>
    </row>
    <row r="123" spans="2:9" ht="18.75" customHeight="1" x14ac:dyDescent="0.2">
      <c r="B123" s="381"/>
      <c r="C123" s="377"/>
      <c r="D123" s="617"/>
      <c r="E123" s="344"/>
      <c r="F123" s="342"/>
      <c r="G123" s="343"/>
      <c r="H123" s="377"/>
      <c r="I123" s="382"/>
    </row>
    <row r="124" spans="2:9" ht="18.75" customHeight="1" x14ac:dyDescent="0.2">
      <c r="B124" s="381"/>
      <c r="C124" s="377"/>
      <c r="D124" s="617"/>
      <c r="E124" s="344"/>
      <c r="F124" s="342"/>
      <c r="G124" s="343"/>
      <c r="H124" s="377"/>
      <c r="I124" s="382"/>
    </row>
    <row r="125" spans="2:9" ht="18.75" customHeight="1" x14ac:dyDescent="0.2">
      <c r="B125" s="381"/>
      <c r="C125" s="377"/>
      <c r="D125" s="617"/>
      <c r="E125" s="344"/>
      <c r="F125" s="342"/>
      <c r="G125" s="343"/>
      <c r="H125" s="377"/>
      <c r="I125" s="382"/>
    </row>
    <row r="126" spans="2:9" ht="18.75" customHeight="1" x14ac:dyDescent="0.2">
      <c r="B126" s="381"/>
      <c r="C126" s="377"/>
      <c r="D126" s="617"/>
      <c r="E126" s="344"/>
      <c r="F126" s="342"/>
      <c r="G126" s="343"/>
      <c r="H126" s="377"/>
      <c r="I126" s="382"/>
    </row>
    <row r="127" spans="2:9" ht="18.75" customHeight="1" x14ac:dyDescent="0.2">
      <c r="B127" s="381"/>
      <c r="C127" s="377"/>
      <c r="D127" s="617"/>
      <c r="E127" s="344"/>
      <c r="F127" s="342"/>
      <c r="G127" s="343"/>
      <c r="H127" s="377"/>
      <c r="I127" s="382"/>
    </row>
    <row r="128" spans="2:9" ht="18.75" customHeight="1" x14ac:dyDescent="0.2">
      <c r="B128" s="381"/>
      <c r="C128" s="377"/>
      <c r="D128" s="617"/>
      <c r="E128" s="344"/>
      <c r="F128" s="342"/>
      <c r="G128" s="343"/>
      <c r="H128" s="377"/>
      <c r="I128" s="382"/>
    </row>
    <row r="129" spans="2:9" ht="18.75" customHeight="1" x14ac:dyDescent="0.2">
      <c r="B129" s="381"/>
      <c r="C129" s="377"/>
      <c r="D129" s="616"/>
      <c r="E129" s="67"/>
      <c r="F129" s="342"/>
      <c r="G129" s="343"/>
      <c r="H129" s="377"/>
      <c r="I129" s="382"/>
    </row>
    <row r="130" spans="2:9" ht="18.75" customHeight="1" x14ac:dyDescent="0.2">
      <c r="B130" s="381"/>
      <c r="C130" s="377"/>
      <c r="D130" s="616"/>
      <c r="E130" s="67"/>
      <c r="F130" s="342"/>
      <c r="G130" s="343"/>
      <c r="H130" s="377"/>
      <c r="I130" s="382"/>
    </row>
    <row r="131" spans="2:9" ht="18.75" customHeight="1" x14ac:dyDescent="0.2">
      <c r="B131" s="381"/>
      <c r="C131" s="377"/>
      <c r="D131" s="616"/>
      <c r="E131" s="67"/>
      <c r="F131" s="342"/>
      <c r="G131" s="343"/>
      <c r="H131" s="377"/>
      <c r="I131" s="382"/>
    </row>
    <row r="132" spans="2:9" ht="18.75" customHeight="1" x14ac:dyDescent="0.2">
      <c r="B132" s="381"/>
      <c r="C132" s="377"/>
      <c r="D132" s="616"/>
      <c r="E132" s="67"/>
      <c r="F132" s="342"/>
      <c r="G132" s="343"/>
      <c r="H132" s="377"/>
      <c r="I132" s="382"/>
    </row>
    <row r="133" spans="2:9" ht="18.75" customHeight="1" x14ac:dyDescent="0.2">
      <c r="B133" s="381"/>
      <c r="C133" s="377"/>
      <c r="D133" s="616"/>
      <c r="E133" s="67"/>
      <c r="F133" s="342"/>
      <c r="G133" s="343"/>
      <c r="H133" s="377"/>
      <c r="I133" s="382"/>
    </row>
    <row r="134" spans="2:9" ht="18.75" customHeight="1" x14ac:dyDescent="0.2">
      <c r="B134" s="381"/>
      <c r="C134" s="377"/>
      <c r="D134" s="616"/>
      <c r="E134" s="67"/>
      <c r="F134" s="342"/>
      <c r="G134" s="343"/>
      <c r="H134" s="377"/>
      <c r="I134" s="382"/>
    </row>
    <row r="135" spans="2:9" ht="18.75" customHeight="1" x14ac:dyDescent="0.2">
      <c r="B135" s="381"/>
      <c r="C135" s="377"/>
      <c r="D135" s="616"/>
      <c r="E135" s="67"/>
      <c r="F135" s="342"/>
      <c r="G135" s="343"/>
      <c r="H135" s="377"/>
      <c r="I135" s="382"/>
    </row>
    <row r="136" spans="2:9" ht="18.75" customHeight="1" x14ac:dyDescent="0.2">
      <c r="B136" s="381"/>
      <c r="C136" s="377"/>
      <c r="D136" s="616"/>
      <c r="E136" s="67"/>
      <c r="F136" s="342"/>
      <c r="G136" s="343"/>
      <c r="H136" s="377"/>
      <c r="I136" s="382"/>
    </row>
    <row r="137" spans="2:9" ht="18.75" customHeight="1" x14ac:dyDescent="0.2">
      <c r="B137" s="381"/>
      <c r="C137" s="377"/>
      <c r="D137" s="616"/>
      <c r="E137" s="67"/>
      <c r="F137" s="342"/>
      <c r="G137" s="343"/>
      <c r="H137" s="377"/>
      <c r="I137" s="382"/>
    </row>
    <row r="138" spans="2:9" ht="18.75" customHeight="1" x14ac:dyDescent="0.2">
      <c r="B138" s="381"/>
      <c r="C138" s="377"/>
      <c r="D138" s="616"/>
      <c r="E138" s="67"/>
      <c r="F138" s="342"/>
      <c r="G138" s="343"/>
      <c r="H138" s="377"/>
      <c r="I138" s="382"/>
    </row>
    <row r="139" spans="2:9" ht="18.75" customHeight="1" x14ac:dyDescent="0.2">
      <c r="B139" s="381"/>
      <c r="C139" s="377"/>
      <c r="D139" s="616"/>
      <c r="E139" s="67"/>
      <c r="F139" s="342"/>
      <c r="G139" s="343"/>
      <c r="H139" s="377"/>
      <c r="I139" s="382"/>
    </row>
    <row r="140" spans="2:9" ht="18.75" customHeight="1" x14ac:dyDescent="0.2">
      <c r="B140" s="381"/>
      <c r="C140" s="377"/>
      <c r="D140" s="616"/>
      <c r="E140" s="67"/>
      <c r="F140" s="342"/>
      <c r="G140" s="343"/>
      <c r="H140" s="377"/>
      <c r="I140" s="382"/>
    </row>
    <row r="141" spans="2:9" ht="18.75" customHeight="1" x14ac:dyDescent="0.2">
      <c r="B141" s="381"/>
      <c r="C141" s="377"/>
      <c r="D141" s="616"/>
      <c r="E141" s="67"/>
      <c r="F141" s="342"/>
      <c r="G141" s="343"/>
      <c r="H141" s="377"/>
      <c r="I141" s="382"/>
    </row>
    <row r="142" spans="2:9" ht="18.75" customHeight="1" x14ac:dyDescent="0.2">
      <c r="B142" s="381"/>
      <c r="C142" s="377"/>
      <c r="D142" s="616"/>
      <c r="E142" s="67"/>
      <c r="F142" s="342"/>
      <c r="G142" s="343"/>
      <c r="H142" s="377"/>
      <c r="I142" s="382"/>
    </row>
    <row r="143" spans="2:9" ht="18.75" customHeight="1" x14ac:dyDescent="0.2">
      <c r="B143" s="381"/>
      <c r="C143" s="377"/>
      <c r="D143" s="616"/>
      <c r="E143" s="67"/>
      <c r="F143" s="342"/>
      <c r="G143" s="343"/>
      <c r="H143" s="377"/>
      <c r="I143" s="382"/>
    </row>
    <row r="144" spans="2:9" ht="18.75" customHeight="1" x14ac:dyDescent="0.2">
      <c r="B144" s="381"/>
      <c r="C144" s="377"/>
      <c r="D144" s="616"/>
      <c r="E144" s="67"/>
      <c r="F144" s="342"/>
      <c r="G144" s="343"/>
      <c r="H144" s="377"/>
      <c r="I144" s="382"/>
    </row>
    <row r="145" spans="2:9" ht="18.75" customHeight="1" x14ac:dyDescent="0.2">
      <c r="B145" s="381"/>
      <c r="C145" s="377"/>
      <c r="D145" s="616"/>
      <c r="E145" s="67"/>
      <c r="F145" s="342"/>
      <c r="G145" s="343"/>
      <c r="H145" s="377"/>
      <c r="I145" s="382"/>
    </row>
    <row r="146" spans="2:9" ht="18.75" customHeight="1" x14ac:dyDescent="0.2">
      <c r="B146" s="381"/>
      <c r="C146" s="377"/>
      <c r="D146" s="616"/>
      <c r="E146" s="67"/>
      <c r="F146" s="342"/>
      <c r="G146" s="343"/>
      <c r="H146" s="377"/>
      <c r="I146" s="382"/>
    </row>
    <row r="147" spans="2:9" ht="18.75" customHeight="1" x14ac:dyDescent="0.2">
      <c r="B147" s="381"/>
      <c r="C147" s="377"/>
      <c r="D147" s="616"/>
      <c r="E147" s="67"/>
      <c r="F147" s="342"/>
      <c r="G147" s="343"/>
      <c r="H147" s="377"/>
      <c r="I147" s="382"/>
    </row>
    <row r="148" spans="2:9" ht="18.75" customHeight="1" x14ac:dyDescent="0.2">
      <c r="B148" s="381"/>
      <c r="C148" s="377"/>
      <c r="D148" s="616"/>
      <c r="E148" s="67"/>
      <c r="F148" s="342"/>
      <c r="G148" s="343"/>
      <c r="H148" s="377"/>
      <c r="I148" s="382"/>
    </row>
    <row r="149" spans="2:9" ht="18.75" customHeight="1" x14ac:dyDescent="0.2">
      <c r="B149" s="381"/>
      <c r="C149" s="377"/>
      <c r="D149" s="616"/>
      <c r="E149" s="67"/>
      <c r="F149" s="342"/>
      <c r="G149" s="343"/>
      <c r="H149" s="377"/>
      <c r="I149" s="382"/>
    </row>
    <row r="150" spans="2:9" ht="18.75" customHeight="1" x14ac:dyDescent="0.2">
      <c r="B150" s="381"/>
      <c r="C150" s="377"/>
      <c r="D150" s="616"/>
      <c r="E150" s="67"/>
      <c r="F150" s="342"/>
      <c r="G150" s="343"/>
      <c r="H150" s="377"/>
      <c r="I150" s="382"/>
    </row>
    <row r="151" spans="2:9" ht="18.75" customHeight="1" x14ac:dyDescent="0.2">
      <c r="B151" s="381"/>
      <c r="C151" s="377"/>
      <c r="D151" s="616"/>
      <c r="E151" s="67"/>
      <c r="F151" s="342"/>
      <c r="G151" s="343"/>
      <c r="H151" s="377"/>
      <c r="I151" s="382"/>
    </row>
    <row r="152" spans="2:9" ht="18.75" customHeight="1" x14ac:dyDescent="0.2">
      <c r="B152" s="381"/>
      <c r="C152" s="377"/>
      <c r="D152" s="616"/>
      <c r="E152" s="67"/>
      <c r="F152" s="342"/>
      <c r="G152" s="343"/>
      <c r="H152" s="377"/>
      <c r="I152" s="382"/>
    </row>
    <row r="153" spans="2:9" ht="18.75" customHeight="1" x14ac:dyDescent="0.2">
      <c r="B153" s="381"/>
      <c r="C153" s="377"/>
      <c r="D153" s="616"/>
      <c r="E153" s="67"/>
      <c r="F153" s="342"/>
      <c r="G153" s="343"/>
      <c r="H153" s="377"/>
      <c r="I153" s="382"/>
    </row>
    <row r="154" spans="2:9" ht="18.75" customHeight="1" x14ac:dyDescent="0.2">
      <c r="B154" s="381"/>
      <c r="C154" s="377"/>
      <c r="D154" s="616"/>
      <c r="E154" s="67"/>
      <c r="F154" s="67"/>
      <c r="G154" s="343"/>
      <c r="H154" s="377"/>
      <c r="I154" s="382"/>
    </row>
    <row r="155" spans="2:9" ht="18.75" customHeight="1" x14ac:dyDescent="0.2">
      <c r="B155" s="381"/>
      <c r="C155" s="377"/>
      <c r="D155" s="617"/>
      <c r="E155" s="70"/>
      <c r="F155" s="67"/>
      <c r="G155" s="343"/>
      <c r="H155" s="377"/>
      <c r="I155" s="382"/>
    </row>
    <row r="156" spans="2:9" ht="18.75" customHeight="1" x14ac:dyDescent="0.2">
      <c r="B156" s="381"/>
      <c r="C156" s="377"/>
      <c r="D156" s="617"/>
      <c r="E156" s="344"/>
      <c r="F156" s="67"/>
      <c r="G156" s="343"/>
      <c r="H156" s="377"/>
      <c r="I156" s="382"/>
    </row>
    <row r="157" spans="2:9" ht="18.75" customHeight="1" x14ac:dyDescent="0.2">
      <c r="B157" s="381"/>
      <c r="C157" s="377"/>
      <c r="D157" s="617"/>
      <c r="E157" s="344"/>
      <c r="F157" s="342"/>
      <c r="G157" s="343"/>
      <c r="H157" s="377"/>
      <c r="I157" s="382"/>
    </row>
    <row r="158" spans="2:9" ht="18.75" customHeight="1" x14ac:dyDescent="0.2">
      <c r="B158" s="381"/>
      <c r="C158" s="377"/>
      <c r="D158" s="617"/>
      <c r="E158" s="344"/>
      <c r="F158" s="342"/>
      <c r="G158" s="343"/>
      <c r="H158" s="377"/>
      <c r="I158" s="382"/>
    </row>
    <row r="159" spans="2:9" ht="18.75" customHeight="1" x14ac:dyDescent="0.2">
      <c r="B159" s="381"/>
      <c r="C159" s="377"/>
      <c r="D159" s="617"/>
      <c r="E159" s="344"/>
      <c r="F159" s="342"/>
      <c r="G159" s="343"/>
      <c r="H159" s="377"/>
      <c r="I159" s="382"/>
    </row>
    <row r="160" spans="2:9" ht="18.75" customHeight="1" x14ac:dyDescent="0.2">
      <c r="B160" s="381"/>
      <c r="C160" s="377"/>
      <c r="D160" s="617"/>
      <c r="E160" s="344"/>
      <c r="F160" s="342"/>
      <c r="G160" s="343"/>
      <c r="H160" s="377"/>
      <c r="I160" s="382"/>
    </row>
    <row r="161" spans="2:9" ht="18.75" customHeight="1" x14ac:dyDescent="0.2">
      <c r="B161" s="381"/>
      <c r="C161" s="377"/>
      <c r="D161" s="617"/>
      <c r="E161" s="344"/>
      <c r="F161" s="342"/>
      <c r="G161" s="343"/>
      <c r="H161" s="377"/>
      <c r="I161" s="382"/>
    </row>
    <row r="162" spans="2:9" ht="18.75" customHeight="1" x14ac:dyDescent="0.2">
      <c r="B162" s="381"/>
      <c r="C162" s="377"/>
      <c r="D162" s="617"/>
      <c r="E162" s="344"/>
      <c r="F162" s="342"/>
      <c r="G162" s="343"/>
      <c r="H162" s="377"/>
      <c r="I162" s="382"/>
    </row>
    <row r="163" spans="2:9" ht="18.75" customHeight="1" x14ac:dyDescent="0.2">
      <c r="B163" s="381"/>
      <c r="C163" s="377"/>
      <c r="D163" s="617"/>
      <c r="E163" s="344"/>
      <c r="F163" s="342"/>
      <c r="G163" s="343"/>
      <c r="H163" s="377"/>
      <c r="I163" s="382"/>
    </row>
    <row r="164" spans="2:9" ht="18.75" customHeight="1" x14ac:dyDescent="0.2">
      <c r="B164" s="381"/>
      <c r="C164" s="377"/>
      <c r="D164" s="617"/>
      <c r="E164" s="344"/>
      <c r="F164" s="342"/>
      <c r="G164" s="343"/>
      <c r="H164" s="377"/>
      <c r="I164" s="382"/>
    </row>
    <row r="165" spans="2:9" ht="18.75" customHeight="1" x14ac:dyDescent="0.2">
      <c r="B165" s="381"/>
      <c r="C165" s="377"/>
      <c r="D165" s="617"/>
      <c r="E165" s="344"/>
      <c r="F165" s="342"/>
      <c r="G165" s="343"/>
      <c r="H165" s="377"/>
      <c r="I165" s="382"/>
    </row>
    <row r="166" spans="2:9" ht="18.75" customHeight="1" x14ac:dyDescent="0.2">
      <c r="B166" s="381"/>
      <c r="C166" s="377"/>
      <c r="D166" s="617"/>
      <c r="E166" s="344"/>
      <c r="F166" s="342"/>
      <c r="G166" s="343"/>
      <c r="H166" s="377"/>
      <c r="I166" s="382"/>
    </row>
    <row r="167" spans="2:9" ht="18.75" customHeight="1" x14ac:dyDescent="0.2">
      <c r="B167" s="381"/>
      <c r="C167" s="377"/>
      <c r="D167" s="617"/>
      <c r="E167" s="344"/>
      <c r="F167" s="342"/>
      <c r="G167" s="343"/>
      <c r="H167" s="377"/>
      <c r="I167" s="382"/>
    </row>
    <row r="168" spans="2:9" ht="18.75" customHeight="1" x14ac:dyDescent="0.2">
      <c r="B168" s="381"/>
      <c r="C168" s="377"/>
      <c r="D168" s="617"/>
      <c r="E168" s="344"/>
      <c r="F168" s="342"/>
      <c r="G168" s="343"/>
      <c r="H168" s="377"/>
      <c r="I168" s="382"/>
    </row>
    <row r="169" spans="2:9" ht="18.75" customHeight="1" x14ac:dyDescent="0.2">
      <c r="B169" s="381"/>
      <c r="C169" s="377"/>
      <c r="D169" s="617"/>
      <c r="E169" s="344"/>
      <c r="F169" s="342"/>
      <c r="G169" s="343"/>
      <c r="H169" s="377"/>
      <c r="I169" s="382"/>
    </row>
    <row r="170" spans="2:9" ht="18.75" customHeight="1" x14ac:dyDescent="0.2">
      <c r="B170" s="381"/>
      <c r="C170" s="377"/>
      <c r="D170" s="616"/>
      <c r="E170" s="67"/>
      <c r="F170" s="342"/>
      <c r="G170" s="343"/>
      <c r="H170" s="377"/>
      <c r="I170" s="382"/>
    </row>
    <row r="171" spans="2:9" ht="18.75" customHeight="1" x14ac:dyDescent="0.2">
      <c r="B171" s="381"/>
      <c r="C171" s="377"/>
      <c r="D171" s="616"/>
      <c r="E171" s="67"/>
      <c r="F171" s="342"/>
      <c r="G171" s="343"/>
      <c r="H171" s="377"/>
      <c r="I171" s="382"/>
    </row>
    <row r="172" spans="2:9" ht="18.75" customHeight="1" x14ac:dyDescent="0.2">
      <c r="B172" s="381"/>
      <c r="C172" s="377"/>
      <c r="D172" s="616"/>
      <c r="E172" s="67"/>
      <c r="F172" s="342"/>
      <c r="G172" s="343"/>
      <c r="H172" s="377"/>
      <c r="I172" s="382"/>
    </row>
    <row r="173" spans="2:9" ht="18.75" customHeight="1" x14ac:dyDescent="0.2">
      <c r="B173" s="381"/>
      <c r="C173" s="377"/>
      <c r="D173" s="616"/>
      <c r="E173" s="67"/>
      <c r="F173" s="342"/>
      <c r="G173" s="343"/>
      <c r="H173" s="377"/>
      <c r="I173" s="382"/>
    </row>
    <row r="174" spans="2:9" ht="18.75" customHeight="1" x14ac:dyDescent="0.2">
      <c r="B174" s="381"/>
      <c r="C174" s="377"/>
      <c r="D174" s="616"/>
      <c r="E174" s="67"/>
      <c r="F174" s="342"/>
      <c r="G174" s="343"/>
      <c r="H174" s="377"/>
      <c r="I174" s="382"/>
    </row>
    <row r="175" spans="2:9" ht="18.75" customHeight="1" x14ac:dyDescent="0.2">
      <c r="B175" s="381"/>
      <c r="C175" s="377"/>
      <c r="D175" s="616"/>
      <c r="E175" s="67"/>
      <c r="F175" s="342"/>
      <c r="G175" s="343"/>
      <c r="H175" s="377"/>
      <c r="I175" s="382"/>
    </row>
    <row r="176" spans="2:9" ht="18.75" customHeight="1" x14ac:dyDescent="0.2">
      <c r="B176" s="381"/>
      <c r="C176" s="377"/>
      <c r="D176" s="616"/>
      <c r="E176" s="67"/>
      <c r="F176" s="342"/>
      <c r="G176" s="343"/>
      <c r="H176" s="377"/>
      <c r="I176" s="382"/>
    </row>
    <row r="177" spans="2:9" ht="18.75" customHeight="1" x14ac:dyDescent="0.2">
      <c r="B177" s="381"/>
      <c r="C177" s="377"/>
      <c r="D177" s="616"/>
      <c r="E177" s="67"/>
      <c r="F177" s="342"/>
      <c r="G177" s="343"/>
      <c r="H177" s="377"/>
      <c r="I177" s="382"/>
    </row>
    <row r="178" spans="2:9" ht="18.75" customHeight="1" x14ac:dyDescent="0.2">
      <c r="B178" s="381"/>
      <c r="C178" s="377"/>
      <c r="D178" s="616"/>
      <c r="E178" s="67"/>
      <c r="F178" s="342"/>
      <c r="G178" s="343"/>
      <c r="H178" s="377"/>
      <c r="I178" s="382"/>
    </row>
    <row r="179" spans="2:9" ht="18.75" customHeight="1" x14ac:dyDescent="0.2">
      <c r="B179" s="381"/>
      <c r="C179" s="377"/>
      <c r="D179" s="616"/>
      <c r="E179" s="67"/>
      <c r="F179" s="342"/>
      <c r="G179" s="343"/>
      <c r="H179" s="377"/>
      <c r="I179" s="382"/>
    </row>
    <row r="180" spans="2:9" ht="18.75" customHeight="1" x14ac:dyDescent="0.2">
      <c r="B180" s="381"/>
      <c r="C180" s="377"/>
      <c r="D180" s="616"/>
      <c r="E180" s="67"/>
      <c r="F180" s="342"/>
      <c r="G180" s="343"/>
      <c r="H180" s="377"/>
      <c r="I180" s="382"/>
    </row>
    <row r="181" spans="2:9" ht="18.75" customHeight="1" x14ac:dyDescent="0.2">
      <c r="B181" s="381"/>
      <c r="C181" s="377"/>
      <c r="D181" s="616"/>
      <c r="E181" s="67"/>
      <c r="F181" s="342"/>
      <c r="G181" s="343"/>
      <c r="H181" s="377"/>
      <c r="I181" s="382"/>
    </row>
    <row r="182" spans="2:9" ht="18.75" customHeight="1" x14ac:dyDescent="0.2">
      <c r="B182" s="381"/>
      <c r="C182" s="377"/>
      <c r="D182" s="616"/>
      <c r="E182" s="67"/>
      <c r="F182" s="342"/>
      <c r="G182" s="343"/>
      <c r="H182" s="377"/>
      <c r="I182" s="382"/>
    </row>
    <row r="183" spans="2:9" ht="18.75" customHeight="1" x14ac:dyDescent="0.2">
      <c r="B183" s="381"/>
      <c r="C183" s="377"/>
      <c r="D183" s="616"/>
      <c r="E183" s="67"/>
      <c r="F183" s="342"/>
      <c r="G183" s="343"/>
      <c r="H183" s="377"/>
      <c r="I183" s="382"/>
    </row>
    <row r="184" spans="2:9" ht="18.75" customHeight="1" x14ac:dyDescent="0.2">
      <c r="B184" s="381"/>
      <c r="C184" s="377"/>
      <c r="D184" s="616"/>
      <c r="E184" s="67"/>
      <c r="F184" s="342"/>
      <c r="G184" s="343"/>
      <c r="H184" s="377"/>
      <c r="I184" s="382"/>
    </row>
    <row r="185" spans="2:9" ht="18.75" customHeight="1" x14ac:dyDescent="0.2">
      <c r="B185" s="381"/>
      <c r="C185" s="377"/>
      <c r="D185" s="616"/>
      <c r="E185" s="67"/>
      <c r="F185" s="342"/>
      <c r="G185" s="343"/>
      <c r="H185" s="377"/>
      <c r="I185" s="382"/>
    </row>
    <row r="186" spans="2:9" ht="18.75" customHeight="1" x14ac:dyDescent="0.2">
      <c r="B186" s="381"/>
      <c r="C186" s="377"/>
      <c r="D186" s="616"/>
      <c r="E186" s="67"/>
      <c r="F186" s="342"/>
      <c r="G186" s="343"/>
      <c r="H186" s="377"/>
      <c r="I186" s="382"/>
    </row>
    <row r="187" spans="2:9" ht="18.75" customHeight="1" x14ac:dyDescent="0.2">
      <c r="B187" s="381"/>
      <c r="C187" s="377"/>
      <c r="D187" s="616"/>
      <c r="E187" s="67"/>
      <c r="F187" s="342"/>
      <c r="G187" s="343"/>
      <c r="H187" s="377"/>
      <c r="I187" s="382"/>
    </row>
    <row r="188" spans="2:9" ht="18.75" customHeight="1" x14ac:dyDescent="0.2">
      <c r="B188" s="381"/>
      <c r="C188" s="377"/>
      <c r="D188" s="616"/>
      <c r="E188" s="67"/>
      <c r="F188" s="342"/>
      <c r="G188" s="343"/>
      <c r="H188" s="377"/>
      <c r="I188" s="382"/>
    </row>
    <row r="189" spans="2:9" ht="18.75" customHeight="1" x14ac:dyDescent="0.2">
      <c r="B189" s="381"/>
      <c r="C189" s="377"/>
      <c r="D189" s="616"/>
      <c r="E189" s="67"/>
      <c r="F189" s="342"/>
      <c r="G189" s="343"/>
      <c r="H189" s="377"/>
      <c r="I189" s="382"/>
    </row>
    <row r="190" spans="2:9" ht="18.75" customHeight="1" x14ac:dyDescent="0.2">
      <c r="B190" s="381"/>
      <c r="C190" s="377"/>
      <c r="D190" s="616"/>
      <c r="E190" s="67"/>
      <c r="F190" s="342"/>
      <c r="G190" s="343"/>
      <c r="H190" s="377"/>
      <c r="I190" s="382"/>
    </row>
    <row r="191" spans="2:9" ht="18.75" customHeight="1" x14ac:dyDescent="0.2">
      <c r="B191" s="381"/>
      <c r="C191" s="377"/>
      <c r="D191" s="616"/>
      <c r="E191" s="67"/>
      <c r="F191" s="342"/>
      <c r="G191" s="343"/>
      <c r="H191" s="377"/>
      <c r="I191" s="382"/>
    </row>
    <row r="192" spans="2:9" ht="18.75" customHeight="1" x14ac:dyDescent="0.2">
      <c r="B192" s="381"/>
      <c r="C192" s="377"/>
      <c r="D192" s="616"/>
      <c r="E192" s="67"/>
      <c r="F192" s="342"/>
      <c r="G192" s="343"/>
      <c r="H192" s="377"/>
      <c r="I192" s="382"/>
    </row>
    <row r="193" spans="2:9" ht="18.75" customHeight="1" x14ac:dyDescent="0.2">
      <c r="B193" s="381"/>
      <c r="C193" s="377"/>
      <c r="D193" s="616"/>
      <c r="E193" s="67"/>
      <c r="F193" s="342"/>
      <c r="G193" s="343"/>
      <c r="H193" s="377"/>
      <c r="I193" s="382"/>
    </row>
    <row r="194" spans="2:9" ht="18.75" customHeight="1" x14ac:dyDescent="0.2">
      <c r="B194" s="381"/>
      <c r="C194" s="377"/>
      <c r="D194" s="616"/>
      <c r="E194" s="67"/>
      <c r="F194" s="342"/>
      <c r="G194" s="343"/>
      <c r="H194" s="377"/>
      <c r="I194" s="382"/>
    </row>
    <row r="195" spans="2:9" ht="18.75" customHeight="1" x14ac:dyDescent="0.2">
      <c r="B195" s="381"/>
      <c r="C195" s="377"/>
      <c r="D195" s="616"/>
      <c r="E195" s="67"/>
      <c r="F195" s="67"/>
      <c r="G195" s="343"/>
      <c r="H195" s="377"/>
      <c r="I195" s="382"/>
    </row>
    <row r="196" spans="2:9" ht="18.75" customHeight="1" x14ac:dyDescent="0.2">
      <c r="B196" s="381"/>
      <c r="C196" s="377"/>
      <c r="D196" s="617"/>
      <c r="E196" s="70"/>
      <c r="F196" s="67"/>
      <c r="G196" s="343"/>
      <c r="H196" s="377"/>
      <c r="I196" s="382"/>
    </row>
    <row r="197" spans="2:9" ht="18.75" customHeight="1" x14ac:dyDescent="0.2">
      <c r="B197" s="381"/>
      <c r="C197" s="377"/>
      <c r="D197" s="617"/>
      <c r="E197" s="344"/>
      <c r="F197" s="67"/>
      <c r="G197" s="343"/>
      <c r="H197" s="377"/>
      <c r="I197" s="382"/>
    </row>
    <row r="198" spans="2:9" ht="18.75" customHeight="1" x14ac:dyDescent="0.2">
      <c r="B198" s="381"/>
      <c r="C198" s="377"/>
      <c r="D198" s="617"/>
      <c r="E198" s="344"/>
      <c r="F198" s="342"/>
      <c r="G198" s="343"/>
      <c r="H198" s="377"/>
      <c r="I198" s="382"/>
    </row>
    <row r="199" spans="2:9" ht="18.75" customHeight="1" x14ac:dyDescent="0.2">
      <c r="B199" s="381"/>
      <c r="C199" s="377"/>
      <c r="D199" s="617"/>
      <c r="E199" s="344"/>
      <c r="F199" s="342"/>
      <c r="G199" s="343"/>
      <c r="H199" s="377"/>
      <c r="I199" s="382"/>
    </row>
    <row r="200" spans="2:9" ht="18.75" customHeight="1" x14ac:dyDescent="0.2">
      <c r="B200" s="381"/>
      <c r="C200" s="377"/>
      <c r="D200" s="617"/>
      <c r="E200" s="344"/>
      <c r="F200" s="342"/>
      <c r="G200" s="343"/>
      <c r="H200" s="377"/>
      <c r="I200" s="382"/>
    </row>
    <row r="201" spans="2:9" ht="18.75" customHeight="1" x14ac:dyDescent="0.2">
      <c r="B201" s="381"/>
      <c r="C201" s="377"/>
      <c r="D201" s="617"/>
      <c r="E201" s="344"/>
      <c r="F201" s="342"/>
      <c r="G201" s="343"/>
      <c r="H201" s="377"/>
      <c r="I201" s="382"/>
    </row>
    <row r="202" spans="2:9" ht="18.75" customHeight="1" x14ac:dyDescent="0.2">
      <c r="B202" s="381"/>
      <c r="C202" s="377"/>
      <c r="D202" s="617"/>
      <c r="E202" s="344"/>
      <c r="F202" s="342"/>
      <c r="G202" s="343"/>
      <c r="H202" s="377"/>
      <c r="I202" s="382"/>
    </row>
    <row r="203" spans="2:9" ht="18.75" customHeight="1" x14ac:dyDescent="0.2">
      <c r="B203" s="381"/>
      <c r="C203" s="377"/>
      <c r="D203" s="617"/>
      <c r="E203" s="344"/>
      <c r="F203" s="342"/>
      <c r="G203" s="343"/>
      <c r="H203" s="377"/>
      <c r="I203" s="382"/>
    </row>
    <row r="204" spans="2:9" ht="18.75" customHeight="1" x14ac:dyDescent="0.2">
      <c r="B204" s="381"/>
      <c r="C204" s="377"/>
      <c r="D204" s="617"/>
      <c r="E204" s="344"/>
      <c r="F204" s="342"/>
      <c r="G204" s="343"/>
      <c r="H204" s="377"/>
      <c r="I204" s="382"/>
    </row>
    <row r="205" spans="2:9" ht="18.75" customHeight="1" x14ac:dyDescent="0.2">
      <c r="B205" s="381"/>
      <c r="C205" s="377"/>
      <c r="D205" s="617"/>
      <c r="E205" s="344"/>
      <c r="F205" s="342"/>
      <c r="G205" s="343"/>
      <c r="H205" s="377"/>
      <c r="I205" s="382"/>
    </row>
    <row r="206" spans="2:9" ht="18.75" customHeight="1" x14ac:dyDescent="0.2">
      <c r="B206" s="381"/>
      <c r="C206" s="377"/>
      <c r="D206" s="617"/>
      <c r="E206" s="344"/>
      <c r="F206" s="342"/>
      <c r="G206" s="343"/>
      <c r="H206" s="377"/>
      <c r="I206" s="382"/>
    </row>
    <row r="207" spans="2:9" ht="18.75" customHeight="1" x14ac:dyDescent="0.2">
      <c r="B207" s="381"/>
      <c r="C207" s="377"/>
      <c r="D207" s="617"/>
      <c r="E207" s="344"/>
      <c r="F207" s="342"/>
      <c r="G207" s="343"/>
      <c r="H207" s="377"/>
      <c r="I207" s="382"/>
    </row>
    <row r="208" spans="2:9" ht="18.75" customHeight="1" x14ac:dyDescent="0.2">
      <c r="B208" s="381"/>
      <c r="C208" s="377"/>
      <c r="D208" s="617"/>
      <c r="E208" s="344"/>
      <c r="F208" s="342"/>
      <c r="G208" s="343"/>
      <c r="H208" s="377"/>
      <c r="I208" s="382"/>
    </row>
    <row r="209" spans="2:9" ht="18.75" customHeight="1" x14ac:dyDescent="0.2">
      <c r="B209" s="381"/>
      <c r="C209" s="377"/>
      <c r="D209" s="617"/>
      <c r="E209" s="344"/>
      <c r="F209" s="342"/>
      <c r="G209" s="343"/>
      <c r="H209" s="377"/>
      <c r="I209" s="382"/>
    </row>
    <row r="210" spans="2:9" ht="18.75" customHeight="1" x14ac:dyDescent="0.2">
      <c r="B210" s="381"/>
      <c r="C210" s="377"/>
      <c r="D210" s="617"/>
      <c r="E210" s="344"/>
      <c r="F210" s="342"/>
      <c r="G210" s="343"/>
      <c r="H210" s="377"/>
      <c r="I210" s="382"/>
    </row>
    <row r="211" spans="2:9" ht="18.75" customHeight="1" x14ac:dyDescent="0.2">
      <c r="B211" s="381"/>
      <c r="C211" s="377"/>
      <c r="D211" s="616"/>
      <c r="E211" s="67"/>
      <c r="F211" s="342"/>
      <c r="G211" s="343"/>
      <c r="H211" s="377"/>
      <c r="I211" s="382"/>
    </row>
    <row r="212" spans="2:9" ht="18.75" customHeight="1" x14ac:dyDescent="0.2">
      <c r="B212" s="381"/>
      <c r="C212" s="377"/>
      <c r="D212" s="616"/>
      <c r="E212" s="67"/>
      <c r="F212" s="342"/>
      <c r="G212" s="343"/>
      <c r="H212" s="377"/>
      <c r="I212" s="382"/>
    </row>
    <row r="213" spans="2:9" ht="18.75" customHeight="1" x14ac:dyDescent="0.2">
      <c r="B213" s="381"/>
      <c r="C213" s="377"/>
      <c r="D213" s="616"/>
      <c r="E213" s="67"/>
      <c r="F213" s="342"/>
      <c r="G213" s="343"/>
      <c r="H213" s="377"/>
      <c r="I213" s="382"/>
    </row>
    <row r="214" spans="2:9" ht="18.75" customHeight="1" x14ac:dyDescent="0.2">
      <c r="B214" s="381"/>
      <c r="C214" s="377"/>
      <c r="D214" s="616"/>
      <c r="E214" s="67"/>
      <c r="F214" s="342"/>
      <c r="G214" s="343"/>
      <c r="H214" s="377"/>
      <c r="I214" s="382"/>
    </row>
    <row r="215" spans="2:9" ht="18.75" customHeight="1" x14ac:dyDescent="0.2">
      <c r="B215" s="381"/>
      <c r="C215" s="377"/>
      <c r="D215" s="616"/>
      <c r="E215" s="67"/>
      <c r="F215" s="342"/>
      <c r="G215" s="343"/>
      <c r="H215" s="377"/>
      <c r="I215" s="382"/>
    </row>
    <row r="216" spans="2:9" ht="18.75" customHeight="1" x14ac:dyDescent="0.2">
      <c r="B216" s="381"/>
      <c r="C216" s="377"/>
      <c r="D216" s="616"/>
      <c r="E216" s="67"/>
      <c r="F216" s="342"/>
      <c r="G216" s="343"/>
      <c r="H216" s="377"/>
      <c r="I216" s="382"/>
    </row>
    <row r="217" spans="2:9" ht="18.75" customHeight="1" x14ac:dyDescent="0.2">
      <c r="B217" s="381"/>
      <c r="C217" s="377"/>
      <c r="D217" s="616"/>
      <c r="E217" s="67"/>
      <c r="F217" s="342"/>
      <c r="G217" s="343"/>
      <c r="H217" s="377"/>
      <c r="I217" s="382"/>
    </row>
    <row r="218" spans="2:9" ht="18.75" customHeight="1" x14ac:dyDescent="0.2">
      <c r="B218" s="381"/>
      <c r="C218" s="377"/>
      <c r="D218" s="616"/>
      <c r="E218" s="67"/>
      <c r="F218" s="342"/>
      <c r="G218" s="343"/>
      <c r="H218" s="377"/>
      <c r="I218" s="382"/>
    </row>
    <row r="219" spans="2:9" ht="18.75" customHeight="1" x14ac:dyDescent="0.2">
      <c r="B219" s="381"/>
      <c r="C219" s="377"/>
      <c r="D219" s="616"/>
      <c r="E219" s="67"/>
      <c r="F219" s="342"/>
      <c r="G219" s="343"/>
      <c r="H219" s="377"/>
      <c r="I219" s="382"/>
    </row>
    <row r="220" spans="2:9" ht="18.75" customHeight="1" x14ac:dyDescent="0.2">
      <c r="B220" s="381"/>
      <c r="C220" s="377"/>
      <c r="D220" s="616"/>
      <c r="E220" s="67"/>
      <c r="F220" s="342"/>
      <c r="G220" s="343"/>
      <c r="H220" s="377"/>
      <c r="I220" s="382"/>
    </row>
    <row r="221" spans="2:9" ht="18.75" customHeight="1" x14ac:dyDescent="0.2">
      <c r="B221" s="381"/>
      <c r="C221" s="377"/>
      <c r="D221" s="616"/>
      <c r="E221" s="67"/>
      <c r="F221" s="342"/>
      <c r="G221" s="343"/>
      <c r="H221" s="377"/>
      <c r="I221" s="382"/>
    </row>
    <row r="222" spans="2:9" ht="18.75" customHeight="1" x14ac:dyDescent="0.2">
      <c r="B222" s="381"/>
      <c r="C222" s="377"/>
      <c r="D222" s="616"/>
      <c r="E222" s="67"/>
      <c r="F222" s="342"/>
      <c r="G222" s="343"/>
      <c r="H222" s="377"/>
      <c r="I222" s="382"/>
    </row>
    <row r="223" spans="2:9" ht="18.75" customHeight="1" x14ac:dyDescent="0.2">
      <c r="B223" s="381"/>
      <c r="C223" s="377"/>
      <c r="D223" s="616"/>
      <c r="E223" s="67"/>
      <c r="F223" s="342"/>
      <c r="G223" s="343"/>
      <c r="H223" s="377"/>
      <c r="I223" s="382"/>
    </row>
    <row r="224" spans="2:9" ht="18.75" customHeight="1" x14ac:dyDescent="0.2">
      <c r="B224" s="381"/>
      <c r="C224" s="377"/>
      <c r="D224" s="616"/>
      <c r="E224" s="67"/>
      <c r="F224" s="342"/>
      <c r="G224" s="343"/>
      <c r="H224" s="377"/>
      <c r="I224" s="382"/>
    </row>
    <row r="225" spans="2:9" ht="18.75" customHeight="1" x14ac:dyDescent="0.2">
      <c r="B225" s="381"/>
      <c r="C225" s="377"/>
      <c r="D225" s="616"/>
      <c r="E225" s="67"/>
      <c r="F225" s="342"/>
      <c r="G225" s="343"/>
      <c r="H225" s="377"/>
      <c r="I225" s="382"/>
    </row>
    <row r="226" spans="2:9" ht="18.75" customHeight="1" x14ac:dyDescent="0.2">
      <c r="B226" s="381"/>
      <c r="C226" s="377"/>
      <c r="D226" s="616"/>
      <c r="E226" s="67"/>
      <c r="F226" s="342"/>
      <c r="G226" s="343"/>
      <c r="H226" s="377"/>
      <c r="I226" s="382"/>
    </row>
    <row r="227" spans="2:9" ht="18.75" customHeight="1" x14ac:dyDescent="0.2">
      <c r="B227" s="381"/>
      <c r="C227" s="377"/>
      <c r="D227" s="616"/>
      <c r="E227" s="67"/>
      <c r="F227" s="342"/>
      <c r="G227" s="343"/>
      <c r="H227" s="377"/>
      <c r="I227" s="382"/>
    </row>
    <row r="228" spans="2:9" ht="18.75" customHeight="1" x14ac:dyDescent="0.2">
      <c r="B228" s="381"/>
      <c r="C228" s="377"/>
      <c r="D228" s="616"/>
      <c r="E228" s="67"/>
      <c r="F228" s="342"/>
      <c r="G228" s="343"/>
      <c r="H228" s="377"/>
      <c r="I228" s="382"/>
    </row>
    <row r="229" spans="2:9" ht="18.75" customHeight="1" x14ac:dyDescent="0.2">
      <c r="B229" s="381"/>
      <c r="C229" s="377"/>
      <c r="D229" s="616"/>
      <c r="E229" s="67"/>
      <c r="F229" s="342"/>
      <c r="G229" s="343"/>
      <c r="H229" s="377"/>
      <c r="I229" s="382"/>
    </row>
    <row r="230" spans="2:9" ht="18.75" customHeight="1" x14ac:dyDescent="0.2">
      <c r="B230" s="381"/>
      <c r="C230" s="377"/>
      <c r="D230" s="616"/>
      <c r="E230" s="67"/>
      <c r="F230" s="342"/>
      <c r="G230" s="343"/>
      <c r="H230" s="377"/>
      <c r="I230" s="382"/>
    </row>
    <row r="231" spans="2:9" ht="18.75" customHeight="1" x14ac:dyDescent="0.2">
      <c r="B231" s="381"/>
      <c r="C231" s="377"/>
      <c r="D231" s="616"/>
      <c r="E231" s="67"/>
      <c r="F231" s="342"/>
      <c r="G231" s="343"/>
      <c r="H231" s="377"/>
      <c r="I231" s="382"/>
    </row>
    <row r="232" spans="2:9" ht="18.75" customHeight="1" x14ac:dyDescent="0.2">
      <c r="B232" s="381"/>
      <c r="C232" s="377"/>
      <c r="D232" s="616"/>
      <c r="E232" s="67"/>
      <c r="F232" s="342"/>
      <c r="G232" s="343"/>
      <c r="H232" s="377"/>
      <c r="I232" s="382"/>
    </row>
    <row r="233" spans="2:9" ht="18.75" customHeight="1" x14ac:dyDescent="0.2">
      <c r="B233" s="381"/>
      <c r="C233" s="377"/>
      <c r="D233" s="616"/>
      <c r="E233" s="67"/>
      <c r="F233" s="342"/>
      <c r="G233" s="343"/>
      <c r="H233" s="377"/>
      <c r="I233" s="382"/>
    </row>
    <row r="234" spans="2:9" ht="18.75" customHeight="1" x14ac:dyDescent="0.2">
      <c r="B234" s="381"/>
      <c r="C234" s="377"/>
      <c r="D234" s="616"/>
      <c r="E234" s="67"/>
      <c r="F234" s="342"/>
      <c r="G234" s="343"/>
      <c r="H234" s="377"/>
      <c r="I234" s="382"/>
    </row>
    <row r="235" spans="2:9" ht="18.75" customHeight="1" x14ac:dyDescent="0.2">
      <c r="B235" s="381"/>
      <c r="C235" s="377"/>
      <c r="D235" s="616"/>
      <c r="E235" s="67"/>
      <c r="F235" s="342"/>
      <c r="G235" s="343"/>
      <c r="H235" s="377"/>
      <c r="I235" s="382"/>
    </row>
    <row r="236" spans="2:9" ht="18.75" customHeight="1" x14ac:dyDescent="0.2">
      <c r="B236" s="381"/>
      <c r="C236" s="377"/>
      <c r="D236" s="616"/>
      <c r="E236" s="67"/>
      <c r="F236" s="67"/>
      <c r="G236" s="343"/>
      <c r="H236" s="377"/>
      <c r="I236" s="382"/>
    </row>
    <row r="237" spans="2:9" ht="18.75" customHeight="1" x14ac:dyDescent="0.2">
      <c r="B237" s="381"/>
      <c r="C237" s="377"/>
      <c r="D237" s="617"/>
      <c r="E237" s="70"/>
      <c r="F237" s="67"/>
      <c r="G237" s="343"/>
      <c r="H237" s="377"/>
      <c r="I237" s="382"/>
    </row>
    <row r="238" spans="2:9" ht="18.75" customHeight="1" x14ac:dyDescent="0.2">
      <c r="B238" s="381"/>
      <c r="C238" s="377"/>
      <c r="D238" s="617"/>
      <c r="E238" s="344"/>
      <c r="F238" s="67"/>
      <c r="G238" s="343"/>
      <c r="H238" s="377"/>
      <c r="I238" s="382"/>
    </row>
    <row r="239" spans="2:9" ht="18.75" customHeight="1" x14ac:dyDescent="0.2">
      <c r="B239" s="381"/>
      <c r="C239" s="377"/>
      <c r="D239" s="617"/>
      <c r="E239" s="344"/>
      <c r="F239" s="342"/>
      <c r="G239" s="343"/>
      <c r="H239" s="377"/>
      <c r="I239" s="382"/>
    </row>
    <row r="240" spans="2:9" ht="18.75" customHeight="1" x14ac:dyDescent="0.2">
      <c r="B240" s="381"/>
      <c r="C240" s="377"/>
      <c r="D240" s="617"/>
      <c r="E240" s="344"/>
      <c r="F240" s="342"/>
      <c r="G240" s="343"/>
      <c r="H240" s="377"/>
      <c r="I240" s="382"/>
    </row>
    <row r="241" spans="2:9" ht="18.75" customHeight="1" x14ac:dyDescent="0.2">
      <c r="B241" s="381"/>
      <c r="C241" s="377"/>
      <c r="D241" s="617"/>
      <c r="E241" s="344"/>
      <c r="F241" s="342"/>
      <c r="G241" s="343"/>
      <c r="H241" s="377"/>
      <c r="I241" s="382"/>
    </row>
    <row r="242" spans="2:9" ht="18.75" customHeight="1" x14ac:dyDescent="0.2">
      <c r="B242" s="381"/>
      <c r="C242" s="377"/>
      <c r="D242" s="617"/>
      <c r="E242" s="344"/>
      <c r="F242" s="342"/>
      <c r="G242" s="343"/>
      <c r="H242" s="377"/>
      <c r="I242" s="382"/>
    </row>
    <row r="243" spans="2:9" ht="18.75" customHeight="1" x14ac:dyDescent="0.2">
      <c r="B243" s="381"/>
      <c r="C243" s="377"/>
      <c r="D243" s="617"/>
      <c r="E243" s="344"/>
      <c r="F243" s="342"/>
      <c r="G243" s="343"/>
      <c r="H243" s="377"/>
      <c r="I243" s="382"/>
    </row>
    <row r="244" spans="2:9" ht="18.75" customHeight="1" x14ac:dyDescent="0.2">
      <c r="B244" s="381"/>
      <c r="C244" s="377"/>
      <c r="D244" s="617"/>
      <c r="E244" s="344"/>
      <c r="F244" s="342"/>
      <c r="G244" s="343"/>
      <c r="H244" s="377"/>
      <c r="I244" s="382"/>
    </row>
    <row r="245" spans="2:9" ht="18.75" customHeight="1" x14ac:dyDescent="0.2">
      <c r="B245" s="381"/>
      <c r="C245" s="377"/>
      <c r="D245" s="617"/>
      <c r="E245" s="344"/>
      <c r="F245" s="342"/>
      <c r="G245" s="343"/>
      <c r="H245" s="377"/>
      <c r="I245" s="382"/>
    </row>
    <row r="246" spans="2:9" ht="18.75" customHeight="1" x14ac:dyDescent="0.2">
      <c r="B246" s="381"/>
      <c r="C246" s="377"/>
      <c r="D246" s="617"/>
      <c r="E246" s="344"/>
      <c r="F246" s="342"/>
      <c r="G246" s="343"/>
      <c r="H246" s="377"/>
      <c r="I246" s="382"/>
    </row>
    <row r="247" spans="2:9" ht="18.75" customHeight="1" x14ac:dyDescent="0.2">
      <c r="B247" s="381"/>
      <c r="C247" s="377"/>
      <c r="D247" s="617"/>
      <c r="E247" s="344"/>
      <c r="F247" s="342"/>
      <c r="G247" s="343"/>
      <c r="H247" s="377"/>
      <c r="I247" s="382"/>
    </row>
    <row r="248" spans="2:9" ht="18.75" customHeight="1" x14ac:dyDescent="0.2">
      <c r="B248" s="381"/>
      <c r="C248" s="377"/>
      <c r="D248" s="617"/>
      <c r="E248" s="344"/>
      <c r="F248" s="342"/>
      <c r="G248" s="343"/>
      <c r="H248" s="377"/>
      <c r="I248" s="382"/>
    </row>
    <row r="249" spans="2:9" ht="18.75" customHeight="1" x14ac:dyDescent="0.2">
      <c r="B249" s="381"/>
      <c r="C249" s="377"/>
      <c r="D249" s="617"/>
      <c r="E249" s="344"/>
      <c r="F249" s="342"/>
      <c r="G249" s="343"/>
      <c r="H249" s="377"/>
      <c r="I249" s="382"/>
    </row>
    <row r="250" spans="2:9" ht="18.75" customHeight="1" x14ac:dyDescent="0.2">
      <c r="B250" s="381"/>
      <c r="C250" s="377"/>
      <c r="D250" s="617"/>
      <c r="E250" s="344"/>
      <c r="F250" s="342"/>
      <c r="G250" s="343"/>
      <c r="H250" s="377"/>
      <c r="I250" s="382"/>
    </row>
    <row r="251" spans="2:9" ht="18.75" customHeight="1" x14ac:dyDescent="0.2">
      <c r="B251" s="381"/>
      <c r="C251" s="377"/>
      <c r="D251" s="617"/>
      <c r="E251" s="344"/>
      <c r="F251" s="342"/>
      <c r="G251" s="343"/>
      <c r="H251" s="377"/>
      <c r="I251" s="382"/>
    </row>
    <row r="252" spans="2:9" ht="18.75" customHeight="1" x14ac:dyDescent="0.2">
      <c r="B252" s="381"/>
      <c r="C252" s="377"/>
      <c r="D252" s="616"/>
      <c r="E252" s="67"/>
      <c r="F252" s="342"/>
      <c r="G252" s="343"/>
      <c r="H252" s="377"/>
      <c r="I252" s="382"/>
    </row>
    <row r="253" spans="2:9" ht="18.75" customHeight="1" x14ac:dyDescent="0.2">
      <c r="B253" s="381"/>
      <c r="C253" s="377"/>
      <c r="D253" s="616"/>
      <c r="E253" s="67"/>
      <c r="F253" s="342"/>
      <c r="G253" s="343"/>
      <c r="H253" s="377"/>
      <c r="I253" s="382"/>
    </row>
    <row r="254" spans="2:9" ht="18.75" customHeight="1" x14ac:dyDescent="0.2">
      <c r="B254" s="381"/>
      <c r="C254" s="377"/>
      <c r="D254" s="616"/>
      <c r="E254" s="67"/>
      <c r="F254" s="342"/>
      <c r="G254" s="343"/>
      <c r="H254" s="377"/>
      <c r="I254" s="382"/>
    </row>
    <row r="255" spans="2:9" ht="18.75" customHeight="1" x14ac:dyDescent="0.2">
      <c r="B255" s="381"/>
      <c r="C255" s="377"/>
      <c r="D255" s="616"/>
      <c r="E255" s="67"/>
      <c r="F255" s="342"/>
      <c r="G255" s="343"/>
      <c r="H255" s="377"/>
      <c r="I255" s="382"/>
    </row>
    <row r="256" spans="2:9" ht="18.75" customHeight="1" x14ac:dyDescent="0.2">
      <c r="B256" s="381"/>
      <c r="C256" s="377"/>
      <c r="D256" s="616"/>
      <c r="E256" s="67"/>
      <c r="F256" s="342"/>
      <c r="G256" s="343"/>
      <c r="H256" s="377"/>
      <c r="I256" s="382"/>
    </row>
    <row r="257" spans="2:9" ht="18.75" customHeight="1" x14ac:dyDescent="0.2">
      <c r="B257" s="381"/>
      <c r="C257" s="377"/>
      <c r="D257" s="616"/>
      <c r="E257" s="67"/>
      <c r="F257" s="342"/>
      <c r="G257" s="343"/>
      <c r="H257" s="377"/>
      <c r="I257" s="382"/>
    </row>
    <row r="258" spans="2:9" ht="18.75" customHeight="1" x14ac:dyDescent="0.2">
      <c r="B258" s="381"/>
      <c r="C258" s="377"/>
      <c r="D258" s="616"/>
      <c r="E258" s="67"/>
      <c r="F258" s="342"/>
      <c r="G258" s="343"/>
      <c r="H258" s="377"/>
      <c r="I258" s="382"/>
    </row>
    <row r="259" spans="2:9" ht="18.75" customHeight="1" x14ac:dyDescent="0.2">
      <c r="B259" s="381"/>
      <c r="C259" s="377"/>
      <c r="D259" s="616"/>
      <c r="E259" s="67"/>
      <c r="F259" s="342"/>
      <c r="G259" s="343"/>
      <c r="H259" s="377"/>
      <c r="I259" s="382"/>
    </row>
    <row r="260" spans="2:9" ht="18.75" customHeight="1" x14ac:dyDescent="0.2">
      <c r="B260" s="381"/>
      <c r="C260" s="377"/>
      <c r="D260" s="616"/>
      <c r="E260" s="67"/>
      <c r="F260" s="342"/>
      <c r="G260" s="343"/>
      <c r="H260" s="377"/>
      <c r="I260" s="382"/>
    </row>
    <row r="261" spans="2:9" ht="18.75" customHeight="1" x14ac:dyDescent="0.2">
      <c r="B261" s="381"/>
      <c r="C261" s="377"/>
      <c r="D261" s="616"/>
      <c r="E261" s="67"/>
      <c r="F261" s="342"/>
      <c r="G261" s="343"/>
      <c r="H261" s="377"/>
      <c r="I261" s="382"/>
    </row>
    <row r="262" spans="2:9" ht="18.75" customHeight="1" x14ac:dyDescent="0.2">
      <c r="B262" s="381"/>
      <c r="C262" s="377"/>
      <c r="D262" s="616"/>
      <c r="E262" s="67"/>
      <c r="F262" s="342"/>
      <c r="G262" s="343"/>
      <c r="H262" s="377"/>
      <c r="I262" s="382"/>
    </row>
    <row r="263" spans="2:9" ht="18.75" customHeight="1" x14ac:dyDescent="0.2">
      <c r="B263" s="381"/>
      <c r="C263" s="377"/>
      <c r="D263" s="616"/>
      <c r="E263" s="67"/>
      <c r="F263" s="342"/>
      <c r="G263" s="343"/>
      <c r="H263" s="377"/>
      <c r="I263" s="382"/>
    </row>
    <row r="264" spans="2:9" ht="18.75" customHeight="1" x14ac:dyDescent="0.2">
      <c r="B264" s="381"/>
      <c r="C264" s="377"/>
      <c r="D264" s="616"/>
      <c r="E264" s="67"/>
      <c r="F264" s="342"/>
      <c r="G264" s="343"/>
      <c r="H264" s="377"/>
      <c r="I264" s="382"/>
    </row>
    <row r="265" spans="2:9" ht="18.75" customHeight="1" x14ac:dyDescent="0.2">
      <c r="B265" s="381"/>
      <c r="C265" s="377"/>
      <c r="D265" s="616"/>
      <c r="E265" s="67"/>
      <c r="F265" s="342"/>
      <c r="G265" s="343"/>
      <c r="H265" s="377"/>
      <c r="I265" s="382"/>
    </row>
    <row r="266" spans="2:9" ht="18.75" customHeight="1" x14ac:dyDescent="0.2">
      <c r="B266" s="381"/>
      <c r="C266" s="377"/>
      <c r="D266" s="616"/>
      <c r="E266" s="67"/>
      <c r="F266" s="342"/>
      <c r="G266" s="343"/>
      <c r="H266" s="377"/>
      <c r="I266" s="382"/>
    </row>
    <row r="267" spans="2:9" ht="18.75" customHeight="1" x14ac:dyDescent="0.2">
      <c r="B267" s="381"/>
      <c r="C267" s="377"/>
      <c r="D267" s="616"/>
      <c r="E267" s="67"/>
      <c r="F267" s="342"/>
      <c r="G267" s="343"/>
      <c r="H267" s="377"/>
      <c r="I267" s="382"/>
    </row>
    <row r="268" spans="2:9" ht="18.75" customHeight="1" x14ac:dyDescent="0.2">
      <c r="B268" s="381"/>
      <c r="C268" s="377"/>
      <c r="D268" s="616"/>
      <c r="E268" s="67"/>
      <c r="F268" s="342"/>
      <c r="G268" s="343"/>
      <c r="H268" s="377"/>
      <c r="I268" s="382"/>
    </row>
    <row r="269" spans="2:9" ht="18.75" customHeight="1" x14ac:dyDescent="0.2">
      <c r="B269" s="381"/>
      <c r="C269" s="377"/>
      <c r="D269" s="616"/>
      <c r="E269" s="67"/>
      <c r="F269" s="342"/>
      <c r="G269" s="343"/>
      <c r="H269" s="377"/>
      <c r="I269" s="382"/>
    </row>
    <row r="270" spans="2:9" ht="18.75" customHeight="1" x14ac:dyDescent="0.2">
      <c r="B270" s="381"/>
      <c r="C270" s="377"/>
      <c r="D270" s="616"/>
      <c r="E270" s="67"/>
      <c r="F270" s="342"/>
      <c r="G270" s="343"/>
      <c r="H270" s="377"/>
      <c r="I270" s="382"/>
    </row>
    <row r="271" spans="2:9" ht="18.75" customHeight="1" x14ac:dyDescent="0.2">
      <c r="B271" s="381"/>
      <c r="C271" s="377"/>
      <c r="D271" s="616"/>
      <c r="E271" s="67"/>
      <c r="F271" s="342"/>
      <c r="G271" s="343"/>
      <c r="H271" s="377"/>
      <c r="I271" s="382"/>
    </row>
    <row r="272" spans="2:9" ht="18.75" customHeight="1" x14ac:dyDescent="0.2">
      <c r="B272" s="381"/>
      <c r="C272" s="377"/>
      <c r="D272" s="616"/>
      <c r="E272" s="67"/>
      <c r="F272" s="342"/>
      <c r="G272" s="343"/>
      <c r="H272" s="377"/>
      <c r="I272" s="382"/>
    </row>
    <row r="273" spans="2:9" ht="18.75" customHeight="1" x14ac:dyDescent="0.2">
      <c r="B273" s="381"/>
      <c r="C273" s="377"/>
      <c r="D273" s="616"/>
      <c r="E273" s="67"/>
      <c r="F273" s="342"/>
      <c r="G273" s="343"/>
      <c r="H273" s="377"/>
      <c r="I273" s="382"/>
    </row>
    <row r="274" spans="2:9" ht="18.75" customHeight="1" x14ac:dyDescent="0.2">
      <c r="B274" s="381"/>
      <c r="C274" s="377"/>
      <c r="D274" s="616"/>
      <c r="E274" s="67"/>
      <c r="F274" s="342"/>
      <c r="G274" s="343"/>
      <c r="H274" s="377"/>
      <c r="I274" s="382"/>
    </row>
    <row r="275" spans="2:9" ht="18.75" customHeight="1" x14ac:dyDescent="0.2">
      <c r="B275" s="381"/>
      <c r="C275" s="377"/>
      <c r="D275" s="616"/>
      <c r="E275" s="67"/>
      <c r="F275" s="342"/>
      <c r="G275" s="343"/>
      <c r="H275" s="377"/>
      <c r="I275" s="382"/>
    </row>
    <row r="276" spans="2:9" ht="18.75" customHeight="1" x14ac:dyDescent="0.2">
      <c r="B276" s="381"/>
      <c r="C276" s="377"/>
      <c r="D276" s="616"/>
      <c r="E276" s="67"/>
      <c r="F276" s="342"/>
      <c r="G276" s="343"/>
      <c r="H276" s="377"/>
      <c r="I276" s="382"/>
    </row>
    <row r="277" spans="2:9" ht="18.75" customHeight="1" x14ac:dyDescent="0.2">
      <c r="B277" s="381"/>
      <c r="C277" s="377"/>
      <c r="D277" s="616"/>
      <c r="E277" s="67"/>
      <c r="F277" s="67"/>
      <c r="G277" s="343"/>
      <c r="H277" s="377"/>
      <c r="I277" s="382"/>
    </row>
    <row r="278" spans="2:9" ht="18.75" customHeight="1" x14ac:dyDescent="0.2">
      <c r="B278" s="381"/>
      <c r="C278" s="377"/>
      <c r="D278" s="617"/>
      <c r="E278" s="70"/>
      <c r="F278" s="67"/>
      <c r="G278" s="343"/>
      <c r="H278" s="377"/>
      <c r="I278" s="382"/>
    </row>
    <row r="279" spans="2:9" ht="18.75" customHeight="1" x14ac:dyDescent="0.2">
      <c r="B279" s="381"/>
      <c r="C279" s="377"/>
      <c r="D279" s="617"/>
      <c r="E279" s="344"/>
      <c r="F279" s="67"/>
      <c r="G279" s="343"/>
      <c r="H279" s="377"/>
      <c r="I279" s="382"/>
    </row>
    <row r="280" spans="2:9" ht="18.75" customHeight="1" x14ac:dyDescent="0.2">
      <c r="B280" s="381"/>
      <c r="C280" s="377"/>
      <c r="D280" s="617"/>
      <c r="E280" s="344"/>
      <c r="F280" s="342"/>
      <c r="G280" s="343"/>
      <c r="H280" s="377"/>
      <c r="I280" s="382"/>
    </row>
    <row r="281" spans="2:9" ht="18.75" customHeight="1" x14ac:dyDescent="0.2">
      <c r="B281" s="381"/>
      <c r="C281" s="377"/>
      <c r="D281" s="617"/>
      <c r="E281" s="344"/>
      <c r="F281" s="342"/>
      <c r="G281" s="343"/>
      <c r="H281" s="377"/>
      <c r="I281" s="382"/>
    </row>
    <row r="282" spans="2:9" ht="18.75" customHeight="1" x14ac:dyDescent="0.2">
      <c r="B282" s="381"/>
      <c r="C282" s="377"/>
      <c r="D282" s="617"/>
      <c r="E282" s="344"/>
      <c r="F282" s="342"/>
      <c r="G282" s="343"/>
      <c r="H282" s="377"/>
      <c r="I282" s="382"/>
    </row>
    <row r="283" spans="2:9" ht="18.75" customHeight="1" x14ac:dyDescent="0.2">
      <c r="B283" s="381"/>
      <c r="C283" s="377"/>
      <c r="D283" s="617"/>
      <c r="E283" s="344"/>
      <c r="F283" s="342"/>
      <c r="G283" s="343"/>
      <c r="H283" s="377"/>
      <c r="I283" s="382"/>
    </row>
    <row r="284" spans="2:9" ht="18.75" customHeight="1" x14ac:dyDescent="0.2">
      <c r="B284" s="381"/>
      <c r="C284" s="377"/>
      <c r="D284" s="617"/>
      <c r="E284" s="344"/>
      <c r="F284" s="342"/>
      <c r="G284" s="343"/>
      <c r="H284" s="377"/>
      <c r="I284" s="382"/>
    </row>
    <row r="285" spans="2:9" ht="18.75" customHeight="1" x14ac:dyDescent="0.2">
      <c r="B285" s="381"/>
      <c r="C285" s="377"/>
      <c r="D285" s="617"/>
      <c r="E285" s="344"/>
      <c r="F285" s="342"/>
      <c r="G285" s="343"/>
      <c r="H285" s="377"/>
      <c r="I285" s="382"/>
    </row>
    <row r="286" spans="2:9" ht="18.75" customHeight="1" x14ac:dyDescent="0.2">
      <c r="B286" s="381"/>
      <c r="C286" s="377"/>
      <c r="D286" s="617"/>
      <c r="E286" s="344"/>
      <c r="F286" s="342"/>
      <c r="G286" s="343"/>
      <c r="H286" s="377"/>
      <c r="I286" s="382"/>
    </row>
    <row r="287" spans="2:9" ht="18.75" customHeight="1" x14ac:dyDescent="0.2">
      <c r="B287" s="381"/>
      <c r="C287" s="377"/>
      <c r="D287" s="617"/>
      <c r="E287" s="344"/>
      <c r="F287" s="342"/>
      <c r="G287" s="343"/>
      <c r="H287" s="377"/>
      <c r="I287" s="382"/>
    </row>
    <row r="288" spans="2:9" ht="18.75" customHeight="1" x14ac:dyDescent="0.2">
      <c r="B288" s="381"/>
      <c r="C288" s="377"/>
      <c r="D288" s="617"/>
      <c r="E288" s="344"/>
      <c r="F288" s="342"/>
      <c r="G288" s="343"/>
      <c r="H288" s="377"/>
      <c r="I288" s="382"/>
    </row>
    <row r="289" spans="2:9" ht="18.75" customHeight="1" x14ac:dyDescent="0.2">
      <c r="B289" s="381"/>
      <c r="C289" s="377"/>
      <c r="D289" s="617"/>
      <c r="E289" s="344"/>
      <c r="F289" s="342"/>
      <c r="G289" s="343"/>
      <c r="H289" s="377"/>
      <c r="I289" s="382"/>
    </row>
    <row r="290" spans="2:9" ht="18.75" customHeight="1" x14ac:dyDescent="0.2">
      <c r="B290" s="381"/>
      <c r="C290" s="377"/>
      <c r="D290" s="617"/>
      <c r="E290" s="344"/>
      <c r="F290" s="342"/>
      <c r="G290" s="343"/>
      <c r="H290" s="377"/>
      <c r="I290" s="382"/>
    </row>
    <row r="291" spans="2:9" ht="18.75" customHeight="1" x14ac:dyDescent="0.2">
      <c r="B291" s="381"/>
      <c r="C291" s="377"/>
      <c r="D291" s="617"/>
      <c r="E291" s="344"/>
      <c r="F291" s="342"/>
      <c r="G291" s="343"/>
      <c r="H291" s="377"/>
      <c r="I291" s="382"/>
    </row>
    <row r="292" spans="2:9" ht="18.75" customHeight="1" x14ac:dyDescent="0.2">
      <c r="B292" s="381"/>
      <c r="C292" s="377"/>
      <c r="D292" s="617"/>
      <c r="E292" s="344"/>
      <c r="F292" s="342"/>
      <c r="G292" s="343"/>
      <c r="H292" s="377"/>
      <c r="I292" s="382"/>
    </row>
    <row r="293" spans="2:9" ht="18.75" customHeight="1" x14ac:dyDescent="0.2">
      <c r="B293" s="381"/>
      <c r="C293" s="377"/>
      <c r="D293" s="616"/>
      <c r="E293" s="67"/>
      <c r="F293" s="342"/>
      <c r="G293" s="343"/>
      <c r="H293" s="377"/>
      <c r="I293" s="382"/>
    </row>
    <row r="294" spans="2:9" ht="18.75" customHeight="1" x14ac:dyDescent="0.2">
      <c r="B294" s="381"/>
      <c r="C294" s="377"/>
      <c r="D294" s="616"/>
      <c r="E294" s="67"/>
      <c r="F294" s="342"/>
      <c r="G294" s="343"/>
      <c r="H294" s="377"/>
      <c r="I294" s="382"/>
    </row>
    <row r="295" spans="2:9" ht="18.75" customHeight="1" x14ac:dyDescent="0.2">
      <c r="B295" s="381"/>
      <c r="C295" s="377"/>
      <c r="D295" s="616"/>
      <c r="E295" s="67"/>
      <c r="F295" s="342"/>
      <c r="G295" s="343"/>
      <c r="H295" s="377"/>
      <c r="I295" s="382"/>
    </row>
    <row r="296" spans="2:9" ht="18.75" customHeight="1" x14ac:dyDescent="0.2">
      <c r="B296" s="381"/>
      <c r="C296" s="377"/>
      <c r="D296" s="616"/>
      <c r="E296" s="67"/>
      <c r="F296" s="342"/>
      <c r="G296" s="343"/>
      <c r="H296" s="377"/>
      <c r="I296" s="382"/>
    </row>
    <row r="297" spans="2:9" ht="18.75" customHeight="1" x14ac:dyDescent="0.2">
      <c r="B297" s="381"/>
      <c r="C297" s="377"/>
      <c r="D297" s="616"/>
      <c r="E297" s="67"/>
      <c r="F297" s="342"/>
      <c r="G297" s="343"/>
      <c r="H297" s="377"/>
      <c r="I297" s="382"/>
    </row>
    <row r="298" spans="2:9" ht="18.75" customHeight="1" x14ac:dyDescent="0.2">
      <c r="B298" s="381"/>
      <c r="C298" s="377"/>
      <c r="D298" s="616"/>
      <c r="E298" s="67"/>
      <c r="F298" s="342"/>
      <c r="G298" s="343"/>
      <c r="H298" s="377"/>
      <c r="I298" s="382"/>
    </row>
    <row r="299" spans="2:9" ht="18.75" customHeight="1" x14ac:dyDescent="0.2">
      <c r="B299" s="381"/>
      <c r="C299" s="377"/>
      <c r="D299" s="616"/>
      <c r="E299" s="67"/>
      <c r="F299" s="342"/>
      <c r="G299" s="343"/>
      <c r="H299" s="377"/>
      <c r="I299" s="382"/>
    </row>
    <row r="300" spans="2:9" ht="18.75" customHeight="1" x14ac:dyDescent="0.2">
      <c r="B300" s="381"/>
      <c r="C300" s="377"/>
      <c r="D300" s="616"/>
      <c r="E300" s="67"/>
      <c r="F300" s="342"/>
      <c r="G300" s="343"/>
      <c r="H300" s="377"/>
      <c r="I300" s="382"/>
    </row>
    <row r="301" spans="2:9" ht="18.75" customHeight="1" x14ac:dyDescent="0.2">
      <c r="B301" s="381"/>
      <c r="C301" s="377"/>
      <c r="D301" s="616"/>
      <c r="E301" s="67"/>
      <c r="F301" s="342"/>
      <c r="G301" s="343"/>
      <c r="H301" s="377"/>
      <c r="I301" s="382"/>
    </row>
    <row r="302" spans="2:9" ht="18.75" customHeight="1" x14ac:dyDescent="0.2">
      <c r="B302" s="381"/>
      <c r="C302" s="377"/>
      <c r="D302" s="616"/>
      <c r="E302" s="67"/>
      <c r="F302" s="342"/>
      <c r="G302" s="343"/>
      <c r="H302" s="377"/>
      <c r="I302" s="382"/>
    </row>
    <row r="303" spans="2:9" ht="18.75" customHeight="1" x14ac:dyDescent="0.2">
      <c r="B303" s="381"/>
      <c r="C303" s="377"/>
      <c r="D303" s="616"/>
      <c r="E303" s="67"/>
      <c r="F303" s="342"/>
      <c r="G303" s="343"/>
      <c r="H303" s="377"/>
      <c r="I303" s="382"/>
    </row>
    <row r="304" spans="2:9" ht="18.75" customHeight="1" x14ac:dyDescent="0.2">
      <c r="B304" s="381"/>
      <c r="C304" s="377"/>
      <c r="D304" s="616"/>
      <c r="E304" s="67"/>
      <c r="F304" s="342"/>
      <c r="G304" s="343"/>
      <c r="H304" s="377"/>
      <c r="I304" s="382"/>
    </row>
    <row r="305" spans="2:9" ht="18.75" customHeight="1" x14ac:dyDescent="0.2">
      <c r="B305" s="381"/>
      <c r="C305" s="377"/>
      <c r="D305" s="616"/>
      <c r="E305" s="67"/>
      <c r="F305" s="342"/>
      <c r="G305" s="343"/>
      <c r="H305" s="377"/>
      <c r="I305" s="382"/>
    </row>
    <row r="306" spans="2:9" ht="18.75" customHeight="1" x14ac:dyDescent="0.2">
      <c r="B306" s="381"/>
      <c r="C306" s="377"/>
      <c r="D306" s="616"/>
      <c r="E306" s="67"/>
      <c r="F306" s="342"/>
      <c r="G306" s="343"/>
      <c r="H306" s="377"/>
      <c r="I306" s="382"/>
    </row>
    <row r="307" spans="2:9" ht="18.75" customHeight="1" x14ac:dyDescent="0.2">
      <c r="B307" s="381"/>
      <c r="C307" s="377"/>
      <c r="D307" s="616"/>
      <c r="E307" s="67"/>
      <c r="F307" s="342"/>
      <c r="G307" s="343"/>
      <c r="H307" s="377"/>
      <c r="I307" s="382"/>
    </row>
    <row r="308" spans="2:9" ht="18.75" customHeight="1" x14ac:dyDescent="0.2">
      <c r="B308" s="381"/>
      <c r="C308" s="377"/>
      <c r="D308" s="616"/>
      <c r="E308" s="67"/>
      <c r="F308" s="342"/>
      <c r="G308" s="343"/>
      <c r="H308" s="377"/>
      <c r="I308" s="382"/>
    </row>
    <row r="309" spans="2:9" ht="18.75" customHeight="1" x14ac:dyDescent="0.2">
      <c r="B309" s="381"/>
      <c r="C309" s="377"/>
      <c r="D309" s="616"/>
      <c r="E309" s="67"/>
      <c r="F309" s="342"/>
      <c r="G309" s="343"/>
      <c r="H309" s="377"/>
      <c r="I309" s="382"/>
    </row>
    <row r="310" spans="2:9" ht="18.75" customHeight="1" x14ac:dyDescent="0.2">
      <c r="B310" s="381"/>
      <c r="C310" s="377"/>
      <c r="D310" s="616"/>
      <c r="E310" s="67"/>
      <c r="F310" s="342"/>
      <c r="G310" s="343"/>
      <c r="H310" s="377"/>
      <c r="I310" s="382"/>
    </row>
    <row r="311" spans="2:9" ht="18.75" customHeight="1" x14ac:dyDescent="0.2">
      <c r="B311" s="381"/>
      <c r="C311" s="377"/>
      <c r="D311" s="616"/>
      <c r="E311" s="67"/>
      <c r="F311" s="342"/>
      <c r="G311" s="343"/>
      <c r="H311" s="377"/>
      <c r="I311" s="382"/>
    </row>
    <row r="312" spans="2:9" ht="18.75" customHeight="1" x14ac:dyDescent="0.2">
      <c r="B312" s="381"/>
      <c r="C312" s="377"/>
      <c r="D312" s="616"/>
      <c r="E312" s="67"/>
      <c r="F312" s="342"/>
      <c r="G312" s="343"/>
      <c r="H312" s="377"/>
      <c r="I312" s="382"/>
    </row>
    <row r="313" spans="2:9" ht="18.75" customHeight="1" x14ac:dyDescent="0.2">
      <c r="B313" s="381"/>
      <c r="C313" s="377"/>
      <c r="D313" s="616"/>
      <c r="E313" s="67"/>
      <c r="F313" s="342"/>
      <c r="G313" s="343"/>
      <c r="H313" s="377"/>
      <c r="I313" s="382"/>
    </row>
    <row r="314" spans="2:9" ht="18.75" customHeight="1" x14ac:dyDescent="0.2">
      <c r="B314" s="381"/>
      <c r="C314" s="377"/>
      <c r="D314" s="616"/>
      <c r="E314" s="67"/>
      <c r="F314" s="342"/>
      <c r="G314" s="343"/>
      <c r="H314" s="377"/>
      <c r="I314" s="382"/>
    </row>
    <row r="315" spans="2:9" ht="18.75" customHeight="1" x14ac:dyDescent="0.2">
      <c r="B315" s="381"/>
      <c r="C315" s="377"/>
      <c r="D315" s="616"/>
      <c r="E315" s="67"/>
      <c r="F315" s="342"/>
      <c r="G315" s="343"/>
      <c r="H315" s="377"/>
      <c r="I315" s="382"/>
    </row>
    <row r="316" spans="2:9" ht="18.75" customHeight="1" x14ac:dyDescent="0.2">
      <c r="B316" s="381"/>
      <c r="C316" s="377"/>
      <c r="D316" s="616"/>
      <c r="E316" s="67"/>
      <c r="F316" s="342"/>
      <c r="G316" s="343"/>
      <c r="H316" s="377"/>
      <c r="I316" s="382"/>
    </row>
    <row r="317" spans="2:9" ht="18.75" customHeight="1" x14ac:dyDescent="0.2">
      <c r="B317" s="381"/>
      <c r="C317" s="377"/>
      <c r="D317" s="616"/>
      <c r="E317" s="67"/>
      <c r="F317" s="342"/>
      <c r="G317" s="343"/>
      <c r="H317" s="377"/>
      <c r="I317" s="382"/>
    </row>
    <row r="318" spans="2:9" ht="18.75" customHeight="1" x14ac:dyDescent="0.2">
      <c r="B318" s="381"/>
      <c r="C318" s="377"/>
      <c r="D318" s="616"/>
      <c r="E318" s="67"/>
      <c r="F318" s="67"/>
      <c r="G318" s="343"/>
      <c r="H318" s="377"/>
      <c r="I318" s="382"/>
    </row>
    <row r="319" spans="2:9" ht="18.75" customHeight="1" x14ac:dyDescent="0.2">
      <c r="B319" s="381"/>
      <c r="C319" s="377"/>
      <c r="D319" s="617"/>
      <c r="E319" s="70"/>
      <c r="F319" s="67"/>
      <c r="G319" s="343"/>
      <c r="H319" s="377"/>
      <c r="I319" s="382"/>
    </row>
    <row r="320" spans="2:9" ht="18.75" customHeight="1" x14ac:dyDescent="0.2">
      <c r="B320" s="381"/>
      <c r="C320" s="377"/>
      <c r="D320" s="617"/>
      <c r="E320" s="344"/>
      <c r="F320" s="67"/>
      <c r="G320" s="343"/>
      <c r="H320" s="377"/>
      <c r="I320" s="382"/>
    </row>
    <row r="321" spans="2:9" ht="10.5" customHeight="1" x14ac:dyDescent="0.2">
      <c r="B321" s="381"/>
      <c r="C321" s="377"/>
      <c r="D321" s="430"/>
      <c r="E321" s="431"/>
      <c r="F321" s="432"/>
      <c r="G321" s="433"/>
      <c r="H321" s="377"/>
      <c r="I321" s="382"/>
    </row>
    <row r="322" spans="2:9" ht="3" customHeight="1" x14ac:dyDescent="0.2">
      <c r="B322" s="393"/>
      <c r="C322" s="394"/>
      <c r="D322" s="419"/>
      <c r="E322" s="420"/>
      <c r="F322" s="421"/>
      <c r="G322" s="422"/>
      <c r="H322" s="394"/>
      <c r="I322" s="395"/>
    </row>
    <row r="323" spans="2:9" x14ac:dyDescent="0.2">
      <c r="H323" s="418" t="s">
        <v>324</v>
      </c>
    </row>
  </sheetData>
  <sheetProtection algorithmName="SHA-512" hashValue="utWcOaVuMhibBz/kHuqyrfaTJdcN70VAbYyPrLi/xvrTobT2xXpm2Fw0nJA23kLvpF1Gc00U3ZQeK9XFPqUjow==" saltValue="OBP0zPjQBIkyrxaOT1/wRQ==" spinCount="100000" sheet="1" objects="1" scenarios="1"/>
  <phoneticPr fontId="20"/>
  <dataValidations count="2">
    <dataValidation type="list" allowBlank="1" showInputMessage="1" showErrorMessage="1" sqref="F6:F322">
      <formula1>INDIRECT(E6)</formula1>
    </dataValidation>
    <dataValidation type="list" showInputMessage="1" showErrorMessage="1" sqref="E6:E322">
      <formula1>排出活動4</formula1>
    </dataValidation>
  </dataValidations>
  <printOptions horizontalCentered="1"/>
  <pageMargins left="0.19685039370078741" right="0.19685039370078741" top="0.62992125984251968" bottom="0.39370078740157483" header="0.43307086614173229" footer="0.51181102362204722"/>
  <pageSetup paperSize="9" scale="95" orientation="portrait" r:id="rId1"/>
  <headerFooter alignWithMargins="0">
    <oddHeader>&amp;L(&amp;P/&amp;N)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P281"/>
  <sheetViews>
    <sheetView showGridLines="0" view="pageBreakPreview" zoomScale="90" zoomScaleNormal="55" zoomScaleSheetLayoutView="90" workbookViewId="0">
      <pane ySplit="7" topLeftCell="A8" activePane="bottomLeft" state="frozen"/>
      <selection pane="bottomLeft"/>
    </sheetView>
  </sheetViews>
  <sheetFormatPr defaultColWidth="9" defaultRowHeight="13" x14ac:dyDescent="0.2"/>
  <cols>
    <col min="1" max="1" width="2.08984375" style="68" customWidth="1"/>
    <col min="2" max="2" width="0.453125" style="68" customWidth="1"/>
    <col min="3" max="3" width="2.08984375" style="68" customWidth="1"/>
    <col min="4" max="4" width="7" style="68" customWidth="1"/>
    <col min="5" max="5" width="20.08984375" style="68" customWidth="1"/>
    <col min="6" max="6" width="27.6328125" style="68" customWidth="1"/>
    <col min="7" max="7" width="7.36328125" style="68" customWidth="1"/>
    <col min="8" max="8" width="5" style="68" customWidth="1"/>
    <col min="9" max="9" width="12.08984375" style="68" customWidth="1"/>
    <col min="10" max="10" width="5" style="68" customWidth="1"/>
    <col min="11" max="11" width="8.26953125" style="68" customWidth="1"/>
    <col min="12" max="12" width="4.26953125" style="72" customWidth="1"/>
    <col min="13" max="13" width="4.26953125" style="73" customWidth="1"/>
    <col min="14" max="26" width="6.26953125" style="68" customWidth="1"/>
    <col min="27" max="27" width="5" style="68" hidden="1" customWidth="1"/>
    <col min="28" max="28" width="9" style="68"/>
    <col min="29" max="29" width="7.6328125" style="68" hidden="1" customWidth="1"/>
    <col min="30" max="30" width="12.08984375" style="68" customWidth="1"/>
    <col min="31" max="31" width="12.26953125" style="68" hidden="1" customWidth="1"/>
    <col min="32" max="32" width="13.08984375" style="68" hidden="1" customWidth="1"/>
    <col min="33" max="33" width="9" style="68"/>
    <col min="34" max="34" width="9" style="68" customWidth="1"/>
    <col min="35" max="35" width="2.08984375" style="68" customWidth="1"/>
    <col min="36" max="36" width="0.453125" style="68" customWidth="1"/>
    <col min="37" max="37" width="2.36328125" style="68" customWidth="1"/>
    <col min="38" max="40" width="11.7265625" style="68" hidden="1" customWidth="1"/>
    <col min="41" max="41" width="7" style="68" hidden="1" customWidth="1"/>
    <col min="42" max="53" width="6.26953125" style="68" hidden="1" customWidth="1"/>
    <col min="54" max="54" width="4.6328125" style="68" hidden="1" customWidth="1"/>
    <col min="55" max="55" width="12.26953125" style="68" hidden="1" customWidth="1"/>
    <col min="56" max="56" width="14.26953125" style="68" hidden="1" customWidth="1"/>
    <col min="57" max="57" width="29.6328125" style="68" hidden="1" customWidth="1"/>
    <col min="58" max="59" width="23.90625" style="68" hidden="1" customWidth="1"/>
    <col min="60" max="60" width="29.6328125" style="68" hidden="1" customWidth="1"/>
    <col min="61" max="61" width="29.6328125" style="74" hidden="1" customWidth="1"/>
    <col min="62" max="65" width="29.6328125" style="68" hidden="1" customWidth="1"/>
    <col min="66" max="66" width="12.26953125" style="68" hidden="1" customWidth="1"/>
    <col min="67" max="67" width="16.08984375" style="68" hidden="1" customWidth="1"/>
    <col min="68" max="68" width="18" style="68" hidden="1" customWidth="1"/>
    <col min="69" max="69" width="16.08984375" style="68" hidden="1" customWidth="1"/>
    <col min="70" max="70" width="20" style="68" hidden="1" customWidth="1"/>
    <col min="71" max="73" width="6.7265625" style="68" hidden="1" customWidth="1"/>
    <col min="74" max="75" width="12.26953125" style="68" hidden="1" customWidth="1"/>
    <col min="76" max="76" width="14.08984375" style="68" hidden="1" customWidth="1"/>
    <col min="77" max="78" width="8.453125" style="68" hidden="1" customWidth="1"/>
    <col min="79" max="79" width="11.26953125" style="68" hidden="1" customWidth="1"/>
    <col min="80" max="80" width="10.26953125" style="68" hidden="1" customWidth="1"/>
    <col min="81" max="82" width="13.08984375" style="68" hidden="1" customWidth="1"/>
    <col min="83" max="83" width="10.26953125" style="68" hidden="1" customWidth="1"/>
    <col min="84" max="84" width="16.08984375" style="68" hidden="1" customWidth="1"/>
    <col min="85" max="86" width="5" style="68" hidden="1" customWidth="1"/>
    <col min="87" max="88" width="28.7265625" style="68" hidden="1" customWidth="1"/>
    <col min="89" max="89" width="29.6328125" style="68" hidden="1" customWidth="1"/>
    <col min="90" max="90" width="20" style="68" hidden="1" customWidth="1"/>
    <col min="91" max="91" width="21.90625" style="68" hidden="1" customWidth="1"/>
    <col min="92" max="92" width="37" style="68" hidden="1" customWidth="1"/>
    <col min="93" max="94" width="0" style="68" hidden="1" customWidth="1"/>
    <col min="95" max="16384" width="9" style="68"/>
  </cols>
  <sheetData>
    <row r="1" spans="1:94" ht="12" customHeight="1" x14ac:dyDescent="0.2">
      <c r="A1" s="68" t="s">
        <v>238</v>
      </c>
      <c r="B1" s="71"/>
      <c r="C1" s="71"/>
    </row>
    <row r="2" spans="1:94" ht="3" customHeight="1" x14ac:dyDescent="0.2">
      <c r="B2" s="362"/>
      <c r="C2" s="363"/>
      <c r="D2" s="75"/>
      <c r="E2" s="75"/>
      <c r="F2" s="75"/>
      <c r="G2" s="75"/>
      <c r="H2" s="75"/>
      <c r="I2" s="75"/>
      <c r="J2" s="75"/>
      <c r="K2" s="75"/>
      <c r="L2" s="76"/>
      <c r="M2" s="76"/>
      <c r="N2" s="75"/>
      <c r="O2" s="75"/>
      <c r="P2" s="75"/>
      <c r="Q2" s="75"/>
      <c r="R2" s="75"/>
      <c r="S2" s="75"/>
      <c r="T2" s="75"/>
      <c r="U2" s="75"/>
      <c r="V2" s="75"/>
      <c r="W2" s="75"/>
      <c r="X2" s="75"/>
      <c r="Y2" s="75"/>
      <c r="Z2" s="75"/>
      <c r="AA2" s="75"/>
      <c r="AB2" s="75"/>
      <c r="AC2" s="75"/>
      <c r="AD2" s="75"/>
      <c r="AE2" s="75"/>
      <c r="AF2" s="75"/>
      <c r="AG2" s="75"/>
      <c r="AH2" s="75"/>
      <c r="AI2" s="75"/>
      <c r="AJ2" s="77"/>
    </row>
    <row r="3" spans="1:94" ht="12" customHeight="1" x14ac:dyDescent="0.2">
      <c r="B3" s="230"/>
      <c r="C3" s="69"/>
      <c r="D3" s="71"/>
      <c r="E3" s="71"/>
      <c r="F3" s="71"/>
      <c r="G3" s="71"/>
      <c r="H3" s="71"/>
      <c r="I3" s="71"/>
      <c r="J3" s="71"/>
      <c r="K3" s="71"/>
      <c r="L3" s="73"/>
      <c r="N3" s="71"/>
      <c r="O3" s="71"/>
      <c r="P3" s="71"/>
      <c r="Q3" s="71"/>
      <c r="R3" s="71"/>
      <c r="S3" s="71"/>
      <c r="T3" s="71"/>
      <c r="U3" s="71"/>
      <c r="V3" s="71"/>
      <c r="W3" s="71"/>
      <c r="X3" s="71"/>
      <c r="Y3" s="71"/>
      <c r="Z3" s="71"/>
      <c r="AA3" s="71"/>
      <c r="AB3" s="71"/>
      <c r="AC3" s="71"/>
      <c r="AD3" s="71"/>
      <c r="AE3" s="71"/>
      <c r="AF3" s="71"/>
      <c r="AG3" s="71"/>
      <c r="AH3" s="71"/>
      <c r="AI3" s="71"/>
      <c r="AJ3" s="82"/>
    </row>
    <row r="4" spans="1:94" ht="18" customHeight="1" thickBot="1" x14ac:dyDescent="0.25">
      <c r="B4" s="78"/>
      <c r="C4" s="71"/>
      <c r="D4" s="71" t="s">
        <v>51</v>
      </c>
      <c r="E4" s="71"/>
      <c r="F4" s="73"/>
      <c r="G4" s="79"/>
      <c r="H4" s="79"/>
      <c r="I4" s="79"/>
      <c r="J4" s="79"/>
      <c r="K4" s="79"/>
      <c r="L4" s="79"/>
      <c r="M4" s="79"/>
      <c r="N4" s="79"/>
      <c r="O4" s="79"/>
      <c r="P4" s="79"/>
      <c r="Q4" s="79"/>
      <c r="R4" s="79"/>
      <c r="S4" s="79"/>
      <c r="T4" s="79"/>
      <c r="U4" s="79"/>
      <c r="V4" s="79"/>
      <c r="W4" s="79"/>
      <c r="X4" s="79"/>
      <c r="Y4" s="79"/>
      <c r="Z4" s="79"/>
      <c r="AA4" s="71"/>
      <c r="AB4" s="71"/>
      <c r="AC4" s="71"/>
      <c r="AD4" s="80"/>
      <c r="AE4" s="81"/>
      <c r="AF4" s="81"/>
      <c r="AG4" s="81">
        <f>IF(その１!G4="","",その１!G4)</f>
        <v>2023</v>
      </c>
      <c r="AH4" s="73" t="s">
        <v>25</v>
      </c>
      <c r="AI4" s="73"/>
      <c r="AJ4" s="82"/>
    </row>
    <row r="5" spans="1:94" ht="18" customHeight="1" thickBot="1" x14ac:dyDescent="0.25">
      <c r="B5" s="78"/>
      <c r="C5" s="71"/>
      <c r="D5" s="721" t="s">
        <v>52</v>
      </c>
      <c r="E5" s="738" t="s">
        <v>53</v>
      </c>
      <c r="F5" s="735" t="s">
        <v>54</v>
      </c>
      <c r="G5" s="705" t="s">
        <v>55</v>
      </c>
      <c r="H5" s="705" t="s">
        <v>56</v>
      </c>
      <c r="I5" s="705" t="s">
        <v>57</v>
      </c>
      <c r="J5" s="729" t="s">
        <v>58</v>
      </c>
      <c r="K5" s="732" t="s">
        <v>59</v>
      </c>
      <c r="L5" s="741" t="s">
        <v>60</v>
      </c>
      <c r="M5" s="724" t="s">
        <v>61</v>
      </c>
      <c r="N5" s="744" t="s">
        <v>62</v>
      </c>
      <c r="O5" s="745"/>
      <c r="P5" s="743">
        <f>IF(その１!G4="","",DATE(その１!$G$4,4,1))</f>
        <v>45017</v>
      </c>
      <c r="Q5" s="743"/>
      <c r="R5" s="743"/>
      <c r="S5" s="743"/>
      <c r="T5" s="354" t="s">
        <v>63</v>
      </c>
      <c r="U5" s="743">
        <f>IF(その１!G4="","",DATE(その１!$G$4+1,3,31))</f>
        <v>45382</v>
      </c>
      <c r="V5" s="743"/>
      <c r="W5" s="743"/>
      <c r="X5" s="743"/>
      <c r="Y5" s="358" t="s">
        <v>64</v>
      </c>
      <c r="Z5" s="523"/>
      <c r="AA5" s="355"/>
      <c r="AB5" s="355"/>
      <c r="AC5" s="356"/>
      <c r="AD5" s="356"/>
      <c r="AE5" s="356"/>
      <c r="AF5" s="356"/>
      <c r="AG5" s="356"/>
      <c r="AH5" s="357"/>
      <c r="AI5" s="148"/>
      <c r="AJ5" s="82"/>
      <c r="AK5" s="84"/>
      <c r="AL5" s="84"/>
      <c r="AM5" s="84">
        <v>2005</v>
      </c>
      <c r="AN5" s="84">
        <v>2016</v>
      </c>
      <c r="AO5" s="84"/>
      <c r="AP5" s="84"/>
      <c r="AQ5" s="84"/>
      <c r="AR5" s="84"/>
      <c r="AS5" s="84"/>
      <c r="AT5" s="84"/>
      <c r="AU5" s="84"/>
      <c r="AV5" s="84"/>
      <c r="AW5" s="84"/>
      <c r="AX5" s="84"/>
      <c r="AY5" s="84"/>
      <c r="AZ5" s="84"/>
      <c r="BA5" s="84"/>
      <c r="BB5" s="84"/>
    </row>
    <row r="6" spans="1:94" ht="20.149999999999999" customHeight="1" thickBot="1" x14ac:dyDescent="0.25">
      <c r="B6" s="78"/>
      <c r="C6" s="71"/>
      <c r="D6" s="722"/>
      <c r="E6" s="739"/>
      <c r="F6" s="736"/>
      <c r="G6" s="706"/>
      <c r="H6" s="706"/>
      <c r="I6" s="706"/>
      <c r="J6" s="730"/>
      <c r="K6" s="733"/>
      <c r="L6" s="725"/>
      <c r="M6" s="725"/>
      <c r="N6" s="746" t="s">
        <v>65</v>
      </c>
      <c r="O6" s="710" t="s">
        <v>0</v>
      </c>
      <c r="P6" s="710" t="s">
        <v>1</v>
      </c>
      <c r="Q6" s="710" t="s">
        <v>310</v>
      </c>
      <c r="R6" s="710" t="s">
        <v>3</v>
      </c>
      <c r="S6" s="710" t="s">
        <v>4</v>
      </c>
      <c r="T6" s="710" t="s">
        <v>5</v>
      </c>
      <c r="U6" s="710" t="s">
        <v>6</v>
      </c>
      <c r="V6" s="710" t="s">
        <v>7</v>
      </c>
      <c r="W6" s="710" t="s">
        <v>8</v>
      </c>
      <c r="X6" s="710" t="s">
        <v>9</v>
      </c>
      <c r="Y6" s="719" t="s">
        <v>10</v>
      </c>
      <c r="Z6" s="696" t="s">
        <v>287</v>
      </c>
      <c r="AA6" s="696" t="s">
        <v>66</v>
      </c>
      <c r="AB6" s="694" t="s">
        <v>67</v>
      </c>
      <c r="AC6" s="696" t="s">
        <v>68</v>
      </c>
      <c r="AD6" s="85" t="s">
        <v>69</v>
      </c>
      <c r="AE6" s="696" t="s">
        <v>70</v>
      </c>
      <c r="AF6" s="696" t="s">
        <v>71</v>
      </c>
      <c r="AG6" s="85" t="s">
        <v>72</v>
      </c>
      <c r="AH6" s="85" t="s">
        <v>73</v>
      </c>
      <c r="AI6" s="153"/>
      <c r="AJ6" s="82"/>
      <c r="AK6" s="84"/>
      <c r="AL6" s="714" t="s">
        <v>232</v>
      </c>
      <c r="AM6" s="712" t="s">
        <v>233</v>
      </c>
      <c r="AN6" s="692" t="s">
        <v>233</v>
      </c>
      <c r="AO6" s="441"/>
      <c r="AP6" s="716" t="s">
        <v>286</v>
      </c>
      <c r="AQ6" s="717"/>
      <c r="AR6" s="717"/>
      <c r="AS6" s="717"/>
      <c r="AT6" s="717"/>
      <c r="AU6" s="717"/>
      <c r="AV6" s="717"/>
      <c r="AW6" s="717"/>
      <c r="AX6" s="717"/>
      <c r="AY6" s="717"/>
      <c r="AZ6" s="717"/>
      <c r="BA6" s="718"/>
      <c r="BB6" s="84"/>
      <c r="CO6" s="685" t="s">
        <v>311</v>
      </c>
      <c r="CP6" s="685"/>
    </row>
    <row r="7" spans="1:94" ht="18" customHeight="1" thickBot="1" x14ac:dyDescent="0.25">
      <c r="B7" s="78"/>
      <c r="C7" s="71"/>
      <c r="D7" s="723"/>
      <c r="E7" s="740"/>
      <c r="F7" s="737"/>
      <c r="G7" s="707"/>
      <c r="H7" s="707"/>
      <c r="I7" s="707"/>
      <c r="J7" s="731"/>
      <c r="K7" s="734"/>
      <c r="L7" s="720"/>
      <c r="M7" s="720"/>
      <c r="N7" s="747"/>
      <c r="O7" s="711"/>
      <c r="P7" s="711"/>
      <c r="Q7" s="711"/>
      <c r="R7" s="711"/>
      <c r="S7" s="711"/>
      <c r="T7" s="711"/>
      <c r="U7" s="711"/>
      <c r="V7" s="711"/>
      <c r="W7" s="711"/>
      <c r="X7" s="711"/>
      <c r="Y7" s="720"/>
      <c r="Z7" s="697"/>
      <c r="AA7" s="697"/>
      <c r="AB7" s="695"/>
      <c r="AC7" s="697"/>
      <c r="AD7" s="86" t="s">
        <v>74</v>
      </c>
      <c r="AE7" s="697"/>
      <c r="AF7" s="697"/>
      <c r="AG7" s="86" t="s">
        <v>11</v>
      </c>
      <c r="AH7" s="86" t="s">
        <v>75</v>
      </c>
      <c r="AI7" s="334"/>
      <c r="AJ7" s="82"/>
      <c r="AK7" s="87"/>
      <c r="AL7" s="715"/>
      <c r="AM7" s="713"/>
      <c r="AN7" s="693"/>
      <c r="AO7" s="442"/>
      <c r="AP7" s="445" t="s">
        <v>65</v>
      </c>
      <c r="AQ7" s="444" t="s">
        <v>0</v>
      </c>
      <c r="AR7" s="444" t="s">
        <v>1</v>
      </c>
      <c r="AS7" s="444" t="s">
        <v>2</v>
      </c>
      <c r="AT7" s="444" t="s">
        <v>3</v>
      </c>
      <c r="AU7" s="444" t="s">
        <v>4</v>
      </c>
      <c r="AV7" s="444" t="s">
        <v>5</v>
      </c>
      <c r="AW7" s="444" t="s">
        <v>6</v>
      </c>
      <c r="AX7" s="444" t="s">
        <v>7</v>
      </c>
      <c r="AY7" s="444" t="s">
        <v>8</v>
      </c>
      <c r="AZ7" s="444" t="s">
        <v>9</v>
      </c>
      <c r="BA7" s="446" t="s">
        <v>10</v>
      </c>
      <c r="BB7" s="87"/>
      <c r="BE7" s="345" t="s">
        <v>199</v>
      </c>
      <c r="BF7" s="346" t="s">
        <v>200</v>
      </c>
      <c r="BG7" s="346"/>
      <c r="BH7" s="346"/>
      <c r="BI7" s="347"/>
      <c r="BJ7" s="346"/>
      <c r="BK7" s="348" t="s">
        <v>202</v>
      </c>
      <c r="BV7" s="71"/>
      <c r="BW7" s="71"/>
      <c r="BX7" s="71"/>
      <c r="BY7" s="71"/>
      <c r="BZ7" s="71"/>
      <c r="CA7" s="71"/>
      <c r="CB7" s="71"/>
      <c r="CC7" s="71"/>
      <c r="CO7" s="614" t="s">
        <v>312</v>
      </c>
      <c r="CP7" s="614" t="s">
        <v>313</v>
      </c>
    </row>
    <row r="8" spans="1:94" s="99" customFormat="1" ht="19.5" customHeight="1" x14ac:dyDescent="0.2">
      <c r="B8" s="89"/>
      <c r="C8" s="106"/>
      <c r="D8" s="608"/>
      <c r="E8" s="90"/>
      <c r="F8" s="67"/>
      <c r="G8" s="611"/>
      <c r="H8" s="91"/>
      <c r="I8" s="91"/>
      <c r="J8" s="91"/>
      <c r="K8" s="92"/>
      <c r="L8" s="93"/>
      <c r="M8" s="94"/>
      <c r="N8" s="317"/>
      <c r="O8" s="318"/>
      <c r="P8" s="318"/>
      <c r="Q8" s="318"/>
      <c r="R8" s="318"/>
      <c r="S8" s="318"/>
      <c r="T8" s="318"/>
      <c r="U8" s="318"/>
      <c r="V8" s="318"/>
      <c r="W8" s="318"/>
      <c r="X8" s="318"/>
      <c r="Y8" s="319"/>
      <c r="Z8" s="537"/>
      <c r="AA8" s="95">
        <f t="shared" ref="AA8:AA26" si="0">IF(COUNTIF(E8,"事業所外*")+COUNTIF(E8,"工事*")+COUNTIF(E8,"住宅*")+COUNTIF(E8,"他事業所*")+COUNTIF(F8,"再生可能エネルギーを自家消費した電気")&gt;0,-1,1)</f>
        <v>1</v>
      </c>
      <c r="AB8" s="96">
        <f>IF(Z8="",SUM(N8:Y8)*AA8,SUM(N8:Y8)*Z8*AA8)</f>
        <v>0</v>
      </c>
      <c r="AC8" s="424" t="str">
        <f t="shared" ref="AC8:AC26" si="1">IF(L8="","",AB8/VLOOKUP(L8,$BM$8:$BN$19,2,FALSE)*AE8/AF8)</f>
        <v/>
      </c>
      <c r="AD8" s="439" t="str">
        <f t="shared" ref="AD8:AD26" si="2">IF(F8="","",IF(COUNTIF(F8,"都市ガス*")=0,VLOOKUP(F8,$BE$8:$BJ$43,2,FALSE),VLOOKUP(F8,$BE$51:$BL$52,HLOOKUP(G8,$BG$44:$BL$45,2,FALSE),FALSE)))</f>
        <v/>
      </c>
      <c r="AE8" s="426">
        <f t="shared" ref="AE8:AE26" si="3">IF(COUNTIF(F8,"都市ガス*")=0,1,(101.325+VLOOKUP(K8,$BM$21:$BN$22,2,FALSE))/101.325*273.15/288.15)</f>
        <v>1</v>
      </c>
      <c r="AF8" s="426">
        <f t="shared" ref="AF8:AF26" si="4">IF(COUNTIF(F8,"液化石油ガス*")=0,1,VLOOKUP(L8,$BM$24:$BN$27,2,FALSE))</f>
        <v>1</v>
      </c>
      <c r="AG8" s="97" t="str">
        <f>IF(L8="","",IF(OR(COUNTIF(F8,"自ら生成した*"),COUNTIF(F8,"再生可能エネルギーを自家消費した電気")),"－",IF(F8="都市ガス13A",IF($BE$44=5,AM8,IF($BE$44=16,IF(Z8="",AN8,Z8*AN8),AC8*AD8)),AC8*AD8)))</f>
        <v/>
      </c>
      <c r="AH8" s="97" t="str">
        <f t="shared" ref="AH8:AH9" si="5">IF(AG8="","",IF(COUNTIF(F8,"自ら生成した*")+COUNTIF(F8,"*買電*")+COUNTIF(F8,"産業用*")+COUNTIF(F8,"冷水")+COUNTIF(F8,"温水")&gt;0,AC8*VLOOKUP(F8,$BE$8:$BK$43,7,FALSE),IF(COUNTIF(F8,"再生可能エネルギーを自家消費した電気")&gt;0,AC8*VLOOKUP(F8,$BE$8:$BK$43,7,FALSE)*0.5,AG8*VLOOKUP(F8,$BE$8:$BK$43,7,FALSE)*44/12)))</f>
        <v/>
      </c>
      <c r="AI8" s="335"/>
      <c r="AJ8" s="98"/>
      <c r="AL8" s="113" t="str">
        <f>IF(F8="都市ガス13A","case1",IF(F8="都市ガス6A","case2",""))</f>
        <v/>
      </c>
      <c r="AM8" s="448" t="str">
        <f t="shared" ref="AM8:AM26" si="6">IF(COUNTIF(F8,"都市ガス13A")&gt;0,IF(COUNTIF(G8,"青梅ガス")&gt;0,(SUM(N8:T8)*AD8+SUM(U8:Y8)*VLOOKUP(F8,$BE$47:$BL$47,HLOOKUP(G8,$BG$44:$BL$45,2,FALSE),FALSE))*AA8/VLOOKUP(L8,$BM$8:$BN$19,2,FALSE)*AE8/AF8,(SUM(N8:X8)*AD8+Y8*VLOOKUP(F8,$BE$47:$BL$47,HLOOKUP(G8,$BG$44:$BL$45,2,FALSE),FALSE))*AA8/VLOOKUP(L8,$BM$8:$BN$19,2,FALSE)*AE8/AF8),"")</f>
        <v/>
      </c>
      <c r="AN8" s="428" t="str">
        <f t="shared" ref="AN8:AN26" si="7">IF(COUNTIF(F8,"都市ガス13A")&gt;0,IF(COUNTIF(G8,"青梅ガス")&gt;0,(SUM(N8:T8)*AD8+SUM(U8:Y8)*VLOOKUP(F8,$BE$48:$BL$48,HLOOKUP(G8,$BG$44:$BL$45,2,FALSE),FALSE))*AA8/VLOOKUP(L8,$BM$8:$BN$19,2,FALSE)*AE8/AF8,(SUM(N8:X8)*AD8+Y8*VLOOKUP(F8,$BE$48:$BL$48,HLOOKUP(G8,$BG$44:$BL$45,2,FALSE),FALSE))*AA8/VLOOKUP(L8,$BM$8:$BN$19,2,FALSE)*AE8/AF8),"")</f>
        <v/>
      </c>
      <c r="AO8" s="443"/>
      <c r="AP8" s="447" t="str">
        <f t="shared" ref="AP8:AP26" si="8">IF(N8="","",IF($Z8="",N8*$AA8/VLOOKUP($L8,$BM$8:$BN$19,2,FALSE)*$AE8/$AF8,N8*$Z8*$AA8/VLOOKUP($L8,$BM$8:$BN$19,2,FALSE)*$AE8/$AF8))</f>
        <v/>
      </c>
      <c r="AQ8" s="448" t="str">
        <f t="shared" ref="AQ8:AQ26" si="9">IF(O8="","",IF($Z8="",O8*$AA8/VLOOKUP($L8,$BM$8:$BN$19,2,FALSE)*$AE8/$AF8,O8*$Z8*$AA8/VLOOKUP($L8,$BM$8:$BN$19,2,FALSE)*$AE8/$AF8))</f>
        <v/>
      </c>
      <c r="AR8" s="448" t="str">
        <f t="shared" ref="AR8:AR26" si="10">IF(P8="","",IF($Z8="",P8*$AA8/VLOOKUP($L8,$BM$8:$BN$19,2,FALSE)*$AE8/$AF8,P8*$Z8*$AA8/VLOOKUP($L8,$BM$8:$BN$19,2,FALSE)*$AE8/$AF8))</f>
        <v/>
      </c>
      <c r="AS8" s="448" t="str">
        <f t="shared" ref="AS8:AS26" si="11">IF(Q8="","",IF($Z8="",Q8*$AA8/VLOOKUP($L8,$BM$8:$BN$19,2,FALSE)*$AE8/$AF8,Q8*$Z8*$AA8/VLOOKUP($L8,$BM$8:$BN$19,2,FALSE)*$AE8/$AF8))</f>
        <v/>
      </c>
      <c r="AT8" s="448" t="str">
        <f t="shared" ref="AT8:AT26" si="12">IF(R8="","",IF($Z8="",R8*$AA8/VLOOKUP($L8,$BM$8:$BN$19,2,FALSE)*$AE8/$AF8,R8*$Z8*$AA8/VLOOKUP($L8,$BM$8:$BN$19,2,FALSE)*$AE8/$AF8))</f>
        <v/>
      </c>
      <c r="AU8" s="448" t="str">
        <f t="shared" ref="AU8:AU26" si="13">IF(S8="","",IF($Z8="",S8*$AA8/VLOOKUP($L8,$BM$8:$BN$19,2,FALSE)*$AE8/$AF8,S8*$Z8*$AA8/VLOOKUP($L8,$BM$8:$BN$19,2,FALSE)*$AE8/$AF8))</f>
        <v/>
      </c>
      <c r="AV8" s="448" t="str">
        <f t="shared" ref="AV8:AV26" si="14">IF(T8="","",IF($Z8="",T8*$AA8/VLOOKUP($L8,$BM$8:$BN$19,2,FALSE)*$AE8/$AF8,T8*$Z8*$AA8/VLOOKUP($L8,$BM$8:$BN$19,2,FALSE)*$AE8/$AF8))</f>
        <v/>
      </c>
      <c r="AW8" s="448" t="str">
        <f t="shared" ref="AW8:AW26" si="15">IF(U8="","",IF($Z8="",U8*$AA8/VLOOKUP($L8,$BM$8:$BN$19,2,FALSE)*$AE8/$AF8,U8*$Z8*$AA8/VLOOKUP($L8,$BM$8:$BN$19,2,FALSE)*$AE8/$AF8))</f>
        <v/>
      </c>
      <c r="AX8" s="448" t="str">
        <f t="shared" ref="AX8:AX26" si="16">IF(V8="","",IF($Z8="",V8*$AA8/VLOOKUP($L8,$BM$8:$BN$19,2,FALSE)*$AE8/$AF8,V8*$Z8*$AA8/VLOOKUP($L8,$BM$8:$BN$19,2,FALSE)*$AE8/$AF8))</f>
        <v/>
      </c>
      <c r="AY8" s="448" t="str">
        <f t="shared" ref="AY8:AY26" si="17">IF(W8="","",IF($Z8="",W8*$AA8/VLOOKUP($L8,$BM$8:$BN$19,2,FALSE)*$AE8/$AF8,W8*$Z8*$AA8/VLOOKUP($L8,$BM$8:$BN$19,2,FALSE)*$AE8/$AF8))</f>
        <v/>
      </c>
      <c r="AZ8" s="448" t="str">
        <f t="shared" ref="AZ8:AZ26" si="18">IF(X8="","",IF($Z8="",X8*$AA8/VLOOKUP($L8,$BM$8:$BN$19,2,FALSE)*$AE8/$AF8,X8*$Z8*$AA8/VLOOKUP($L8,$BM$8:$BN$19,2,FALSE)*$AE8/$AF8))</f>
        <v/>
      </c>
      <c r="BA8" s="428" t="str">
        <f t="shared" ref="BA8:BA26" si="19">IF(Y8="","",IF($Z8="",Y8*$AA8/VLOOKUP($L8,$BM$8:$BN$19,2,FALSE)*$AE8/$AF8,Y8*$Z8*$AA8/VLOOKUP($L8,$BM$8:$BN$19,2,FALSE)*$AE8/$AF8))</f>
        <v/>
      </c>
      <c r="BC8" s="172"/>
      <c r="BD8" s="100"/>
      <c r="BE8" s="101" t="s">
        <v>78</v>
      </c>
      <c r="BF8" s="350">
        <v>38.200000000000003</v>
      </c>
      <c r="BG8" s="102"/>
      <c r="BH8" s="102"/>
      <c r="BI8" s="102"/>
      <c r="BJ8" s="102"/>
      <c r="BK8" s="103">
        <v>1.8700000000000001E-2</v>
      </c>
      <c r="BM8" s="104" t="s">
        <v>79</v>
      </c>
      <c r="BN8" s="105">
        <v>1000</v>
      </c>
      <c r="BR8" s="364"/>
      <c r="BS8" s="365"/>
      <c r="BT8" s="366"/>
      <c r="BU8" s="365"/>
      <c r="BV8" s="106"/>
      <c r="CO8" s="612" t="str">
        <f>IF(AND(J8="無",Z8=1),1,IF(AND(J8="無",Z8=""),1,""))</f>
        <v/>
      </c>
      <c r="CP8" s="612" t="str">
        <f>IF(AND(F8="再生可能エネルギーを自家消費した電気",J8="無"),1,"")</f>
        <v/>
      </c>
    </row>
    <row r="9" spans="1:94" s="99" customFormat="1" ht="19.5" customHeight="1" x14ac:dyDescent="0.2">
      <c r="B9" s="89"/>
      <c r="C9" s="106"/>
      <c r="D9" s="608"/>
      <c r="E9" s="90"/>
      <c r="F9" s="67"/>
      <c r="G9" s="67"/>
      <c r="H9" s="91"/>
      <c r="I9" s="91"/>
      <c r="J9" s="91"/>
      <c r="K9" s="92"/>
      <c r="L9" s="93"/>
      <c r="M9" s="94"/>
      <c r="N9" s="317"/>
      <c r="O9" s="318"/>
      <c r="P9" s="318"/>
      <c r="Q9" s="318"/>
      <c r="R9" s="318"/>
      <c r="S9" s="318"/>
      <c r="T9" s="318"/>
      <c r="U9" s="318"/>
      <c r="V9" s="318"/>
      <c r="W9" s="318"/>
      <c r="X9" s="318"/>
      <c r="Y9" s="319"/>
      <c r="Z9" s="537"/>
      <c r="AA9" s="95">
        <f t="shared" si="0"/>
        <v>1</v>
      </c>
      <c r="AB9" s="96">
        <f t="shared" ref="AB9:AB26" si="20">IF(Z9="",SUM(N9:Y9)*AA9,SUM(N9:Y9)*Z9*AA9)</f>
        <v>0</v>
      </c>
      <c r="AC9" s="424" t="str">
        <f t="shared" si="1"/>
        <v/>
      </c>
      <c r="AD9" s="439" t="str">
        <f t="shared" si="2"/>
        <v/>
      </c>
      <c r="AE9" s="426">
        <f t="shared" si="3"/>
        <v>1</v>
      </c>
      <c r="AF9" s="426">
        <f t="shared" si="4"/>
        <v>1</v>
      </c>
      <c r="AG9" s="97" t="str">
        <f t="shared" ref="AG9:AG26" si="21">IF(L9="","",IF(OR(COUNTIF(F9,"自ら生成した*"),COUNTIF(F9,"再生可能エネルギーを自家消費した電気")),"－",IF(F9="都市ガス13A",IF($BE$44=5,AM9,IF($BE$44=16,IF(Z9="",AN9,Z9*AN9),AC9*AD9)),AC9*AD9)))</f>
        <v/>
      </c>
      <c r="AH9" s="97" t="str">
        <f t="shared" si="5"/>
        <v/>
      </c>
      <c r="AI9" s="335"/>
      <c r="AJ9" s="98"/>
      <c r="AL9" s="113" t="str">
        <f t="shared" ref="AL9:AL26" si="22">IF(F9="都市ガス13A","case1",IF(F9="都市ガス6A","case2",""))</f>
        <v/>
      </c>
      <c r="AM9" s="448" t="str">
        <f t="shared" si="6"/>
        <v/>
      </c>
      <c r="AN9" s="428" t="str">
        <f t="shared" si="7"/>
        <v/>
      </c>
      <c r="AO9" s="443"/>
      <c r="AP9" s="447" t="str">
        <f t="shared" si="8"/>
        <v/>
      </c>
      <c r="AQ9" s="448" t="str">
        <f t="shared" si="9"/>
        <v/>
      </c>
      <c r="AR9" s="448" t="str">
        <f t="shared" si="10"/>
        <v/>
      </c>
      <c r="AS9" s="448" t="str">
        <f t="shared" si="11"/>
        <v/>
      </c>
      <c r="AT9" s="448" t="str">
        <f t="shared" si="12"/>
        <v/>
      </c>
      <c r="AU9" s="448" t="str">
        <f t="shared" si="13"/>
        <v/>
      </c>
      <c r="AV9" s="448" t="str">
        <f t="shared" si="14"/>
        <v/>
      </c>
      <c r="AW9" s="448" t="str">
        <f t="shared" si="15"/>
        <v/>
      </c>
      <c r="AX9" s="448" t="str">
        <f t="shared" si="16"/>
        <v/>
      </c>
      <c r="AY9" s="448" t="str">
        <f t="shared" si="17"/>
        <v/>
      </c>
      <c r="AZ9" s="448" t="str">
        <f t="shared" si="18"/>
        <v/>
      </c>
      <c r="BA9" s="428" t="str">
        <f t="shared" si="19"/>
        <v/>
      </c>
      <c r="BC9" s="100" t="s">
        <v>77</v>
      </c>
      <c r="BD9" s="107"/>
      <c r="BE9" s="108" t="s">
        <v>81</v>
      </c>
      <c r="BF9" s="351">
        <v>35.299999999999997</v>
      </c>
      <c r="BG9" s="106"/>
      <c r="BH9" s="106"/>
      <c r="BI9" s="106"/>
      <c r="BJ9" s="106"/>
      <c r="BK9" s="109">
        <v>1.84E-2</v>
      </c>
      <c r="BM9" s="110" t="s">
        <v>82</v>
      </c>
      <c r="BN9" s="111">
        <v>1000</v>
      </c>
      <c r="BR9" s="364"/>
      <c r="BS9" s="365"/>
      <c r="BT9" s="366"/>
      <c r="BU9" s="365"/>
      <c r="BV9" s="106"/>
      <c r="CO9" s="612" t="str">
        <f t="shared" ref="CO9:CO26" si="23">IF(AND(J9="無",Z9=1),1,IF(AND(J9="無",Z9=""),1,""))</f>
        <v/>
      </c>
      <c r="CP9" s="612" t="str">
        <f t="shared" ref="CP9:CP26" si="24">IF(AND(F9="再生可能エネルギーを自家消費した電気",J9="無"),1,"")</f>
        <v/>
      </c>
    </row>
    <row r="10" spans="1:94" s="99" customFormat="1" ht="19.5" customHeight="1" thickBot="1" x14ac:dyDescent="0.25">
      <c r="B10" s="89"/>
      <c r="C10" s="106"/>
      <c r="D10" s="608"/>
      <c r="E10" s="90"/>
      <c r="F10" s="67"/>
      <c r="G10" s="67"/>
      <c r="H10" s="91"/>
      <c r="I10" s="91"/>
      <c r="J10" s="91"/>
      <c r="K10" s="67"/>
      <c r="L10" s="93"/>
      <c r="M10" s="112"/>
      <c r="N10" s="317"/>
      <c r="O10" s="318"/>
      <c r="P10" s="318"/>
      <c r="Q10" s="318"/>
      <c r="R10" s="318"/>
      <c r="S10" s="318"/>
      <c r="T10" s="318"/>
      <c r="U10" s="318"/>
      <c r="V10" s="318"/>
      <c r="W10" s="318"/>
      <c r="X10" s="318"/>
      <c r="Y10" s="319"/>
      <c r="Z10" s="537"/>
      <c r="AA10" s="95">
        <f t="shared" si="0"/>
        <v>1</v>
      </c>
      <c r="AB10" s="96">
        <f t="shared" si="20"/>
        <v>0</v>
      </c>
      <c r="AC10" s="424" t="str">
        <f t="shared" si="1"/>
        <v/>
      </c>
      <c r="AD10" s="439" t="str">
        <f t="shared" si="2"/>
        <v/>
      </c>
      <c r="AE10" s="426">
        <f t="shared" si="3"/>
        <v>1</v>
      </c>
      <c r="AF10" s="426">
        <f t="shared" si="4"/>
        <v>1</v>
      </c>
      <c r="AG10" s="97" t="str">
        <f t="shared" si="21"/>
        <v/>
      </c>
      <c r="AH10" s="97" t="str">
        <f>IF(AG10="","",IF(COUNTIF(F10,"自ら生成した*")+COUNTIF(F10,"*買電*")+COUNTIF(F10,"産業用*")+COUNTIF(F10,"冷水")+COUNTIF(F10,"温水")&gt;0,AC10*VLOOKUP(F10,$BE$8:$BK$43,7,FALSE),IF(COUNTIF(F10,"再生可能エネルギーを自家消費した電気")&gt;0,AC10*VLOOKUP(F10,$BE$8:$BK$43,7,FALSE)*0.5,AG10*VLOOKUP(F10,$BE$8:$BK$43,7,FALSE)*44/12)))</f>
        <v/>
      </c>
      <c r="AI10" s="335"/>
      <c r="AJ10" s="98"/>
      <c r="AL10" s="113" t="str">
        <f t="shared" si="22"/>
        <v/>
      </c>
      <c r="AM10" s="448" t="str">
        <f t="shared" si="6"/>
        <v/>
      </c>
      <c r="AN10" s="428" t="str">
        <f t="shared" si="7"/>
        <v/>
      </c>
      <c r="AO10" s="443"/>
      <c r="AP10" s="447" t="str">
        <f t="shared" si="8"/>
        <v/>
      </c>
      <c r="AQ10" s="448" t="str">
        <f t="shared" si="9"/>
        <v/>
      </c>
      <c r="AR10" s="448" t="str">
        <f t="shared" si="10"/>
        <v/>
      </c>
      <c r="AS10" s="448" t="str">
        <f t="shared" si="11"/>
        <v/>
      </c>
      <c r="AT10" s="448" t="str">
        <f t="shared" si="12"/>
        <v/>
      </c>
      <c r="AU10" s="448" t="str">
        <f t="shared" si="13"/>
        <v/>
      </c>
      <c r="AV10" s="448" t="str">
        <f t="shared" si="14"/>
        <v/>
      </c>
      <c r="AW10" s="448" t="str">
        <f t="shared" si="15"/>
        <v/>
      </c>
      <c r="AX10" s="448" t="str">
        <f t="shared" si="16"/>
        <v/>
      </c>
      <c r="AY10" s="448" t="str">
        <f t="shared" si="17"/>
        <v/>
      </c>
      <c r="AZ10" s="448" t="str">
        <f t="shared" si="18"/>
        <v/>
      </c>
      <c r="BA10" s="428" t="str">
        <f t="shared" si="19"/>
        <v/>
      </c>
      <c r="BC10" s="400" t="s">
        <v>80</v>
      </c>
      <c r="BD10" s="107"/>
      <c r="BE10" s="108" t="s">
        <v>12</v>
      </c>
      <c r="BF10" s="351">
        <v>34.6</v>
      </c>
      <c r="BG10" s="106"/>
      <c r="BH10" s="106"/>
      <c r="BI10" s="106"/>
      <c r="BJ10" s="106"/>
      <c r="BK10" s="109">
        <v>1.83E-2</v>
      </c>
      <c r="BM10" s="113" t="s">
        <v>83</v>
      </c>
      <c r="BN10" s="111">
        <v>1000</v>
      </c>
      <c r="BR10" s="364"/>
      <c r="BS10" s="365"/>
      <c r="BT10" s="366"/>
      <c r="BU10" s="365"/>
      <c r="BV10" s="106"/>
      <c r="CO10" s="612" t="str">
        <f t="shared" si="23"/>
        <v/>
      </c>
      <c r="CP10" s="612" t="str">
        <f t="shared" si="24"/>
        <v/>
      </c>
    </row>
    <row r="11" spans="1:94" s="99" customFormat="1" ht="19.5" customHeight="1" x14ac:dyDescent="0.2">
      <c r="B11" s="89"/>
      <c r="C11" s="106"/>
      <c r="D11" s="608"/>
      <c r="E11" s="90"/>
      <c r="F11" s="67"/>
      <c r="G11" s="67"/>
      <c r="H11" s="91"/>
      <c r="I11" s="91"/>
      <c r="J11" s="91"/>
      <c r="K11" s="67"/>
      <c r="L11" s="93"/>
      <c r="M11" s="112"/>
      <c r="N11" s="317"/>
      <c r="O11" s="318"/>
      <c r="P11" s="318"/>
      <c r="Q11" s="318"/>
      <c r="R11" s="318"/>
      <c r="S11" s="318"/>
      <c r="T11" s="318"/>
      <c r="U11" s="318"/>
      <c r="V11" s="318"/>
      <c r="W11" s="318"/>
      <c r="X11" s="318"/>
      <c r="Y11" s="319"/>
      <c r="Z11" s="537"/>
      <c r="AA11" s="95">
        <f t="shared" si="0"/>
        <v>1</v>
      </c>
      <c r="AB11" s="96">
        <f t="shared" si="20"/>
        <v>0</v>
      </c>
      <c r="AC11" s="424" t="str">
        <f t="shared" si="1"/>
        <v/>
      </c>
      <c r="AD11" s="439" t="str">
        <f t="shared" si="2"/>
        <v/>
      </c>
      <c r="AE11" s="426">
        <f t="shared" si="3"/>
        <v>1</v>
      </c>
      <c r="AF11" s="426">
        <f t="shared" si="4"/>
        <v>1</v>
      </c>
      <c r="AG11" s="97" t="str">
        <f t="shared" si="21"/>
        <v/>
      </c>
      <c r="AH11" s="97" t="str">
        <f t="shared" ref="AH11:AH26" si="25">IF(AG11="","",IF(COUNTIF(F11,"自ら生成した*")+COUNTIF(F11,"*買電*")+COUNTIF(F11,"産業用*")+COUNTIF(F11,"冷水")+COUNTIF(F11,"温水")&gt;0,AC11*VLOOKUP(F11,$BE$8:$BK$43,7,FALSE),IF(COUNTIF(F11,"再生可能エネルギーを自家消費した電気")&gt;0,AC11*VLOOKUP(F11,$BE$8:$BK$43,7,FALSE)*0.5,AG11*VLOOKUP(F11,$BE$8:$BK$43,7,FALSE)*44/12)))</f>
        <v/>
      </c>
      <c r="AI11" s="335"/>
      <c r="AJ11" s="98"/>
      <c r="AL11" s="113" t="str">
        <f t="shared" si="22"/>
        <v/>
      </c>
      <c r="AM11" s="448" t="str">
        <f t="shared" si="6"/>
        <v/>
      </c>
      <c r="AN11" s="428" t="str">
        <f t="shared" si="7"/>
        <v/>
      </c>
      <c r="AO11" s="443"/>
      <c r="AP11" s="447" t="str">
        <f t="shared" si="8"/>
        <v/>
      </c>
      <c r="AQ11" s="448" t="str">
        <f t="shared" si="9"/>
        <v/>
      </c>
      <c r="AR11" s="448" t="str">
        <f t="shared" si="10"/>
        <v/>
      </c>
      <c r="AS11" s="448" t="str">
        <f t="shared" si="11"/>
        <v/>
      </c>
      <c r="AT11" s="448" t="str">
        <f t="shared" si="12"/>
        <v/>
      </c>
      <c r="AU11" s="448" t="str">
        <f t="shared" si="13"/>
        <v/>
      </c>
      <c r="AV11" s="448" t="str">
        <f t="shared" si="14"/>
        <v/>
      </c>
      <c r="AW11" s="448" t="str">
        <f t="shared" si="15"/>
        <v/>
      </c>
      <c r="AX11" s="448" t="str">
        <f t="shared" si="16"/>
        <v/>
      </c>
      <c r="AY11" s="448" t="str">
        <f t="shared" si="17"/>
        <v/>
      </c>
      <c r="AZ11" s="448" t="str">
        <f t="shared" si="18"/>
        <v/>
      </c>
      <c r="BA11" s="428" t="str">
        <f t="shared" si="19"/>
        <v/>
      </c>
      <c r="BC11" s="401"/>
      <c r="BD11" s="107"/>
      <c r="BE11" s="108" t="s">
        <v>13</v>
      </c>
      <c r="BF11" s="351">
        <v>33.6</v>
      </c>
      <c r="BG11" s="106"/>
      <c r="BH11" s="106"/>
      <c r="BI11" s="106"/>
      <c r="BJ11" s="106"/>
      <c r="BK11" s="109">
        <v>1.8200000000000001E-2</v>
      </c>
      <c r="BM11" s="110" t="s">
        <v>84</v>
      </c>
      <c r="BN11" s="111">
        <v>1000</v>
      </c>
      <c r="BR11" s="364"/>
      <c r="BS11" s="365"/>
      <c r="BT11" s="366"/>
      <c r="BU11" s="365"/>
      <c r="BV11" s="106"/>
      <c r="CO11" s="612" t="str">
        <f t="shared" si="23"/>
        <v/>
      </c>
      <c r="CP11" s="612" t="str">
        <f t="shared" si="24"/>
        <v/>
      </c>
    </row>
    <row r="12" spans="1:94" s="99" customFormat="1" ht="19.5" customHeight="1" x14ac:dyDescent="0.2">
      <c r="B12" s="89"/>
      <c r="C12" s="106"/>
      <c r="D12" s="608"/>
      <c r="E12" s="90"/>
      <c r="F12" s="67"/>
      <c r="G12" s="67"/>
      <c r="H12" s="91"/>
      <c r="I12" s="91"/>
      <c r="J12" s="91"/>
      <c r="K12" s="67"/>
      <c r="L12" s="93"/>
      <c r="M12" s="112"/>
      <c r="N12" s="317"/>
      <c r="O12" s="318"/>
      <c r="P12" s="318"/>
      <c r="Q12" s="318"/>
      <c r="R12" s="318"/>
      <c r="S12" s="318"/>
      <c r="T12" s="318"/>
      <c r="U12" s="318"/>
      <c r="V12" s="318"/>
      <c r="W12" s="318"/>
      <c r="X12" s="318"/>
      <c r="Y12" s="319"/>
      <c r="Z12" s="537"/>
      <c r="AA12" s="95">
        <f t="shared" si="0"/>
        <v>1</v>
      </c>
      <c r="AB12" s="96">
        <f t="shared" si="20"/>
        <v>0</v>
      </c>
      <c r="AC12" s="424" t="str">
        <f t="shared" si="1"/>
        <v/>
      </c>
      <c r="AD12" s="439" t="str">
        <f t="shared" si="2"/>
        <v/>
      </c>
      <c r="AE12" s="426">
        <f t="shared" si="3"/>
        <v>1</v>
      </c>
      <c r="AF12" s="426">
        <f t="shared" si="4"/>
        <v>1</v>
      </c>
      <c r="AG12" s="97" t="str">
        <f t="shared" si="21"/>
        <v/>
      </c>
      <c r="AH12" s="97" t="str">
        <f t="shared" si="25"/>
        <v/>
      </c>
      <c r="AI12" s="335"/>
      <c r="AJ12" s="98"/>
      <c r="AL12" s="113" t="str">
        <f t="shared" si="22"/>
        <v/>
      </c>
      <c r="AM12" s="448" t="str">
        <f t="shared" si="6"/>
        <v/>
      </c>
      <c r="AN12" s="428" t="str">
        <f t="shared" si="7"/>
        <v/>
      </c>
      <c r="AO12" s="443"/>
      <c r="AP12" s="447" t="str">
        <f t="shared" si="8"/>
        <v/>
      </c>
      <c r="AQ12" s="448" t="str">
        <f t="shared" si="9"/>
        <v/>
      </c>
      <c r="AR12" s="448" t="str">
        <f t="shared" si="10"/>
        <v/>
      </c>
      <c r="AS12" s="448" t="str">
        <f t="shared" si="11"/>
        <v/>
      </c>
      <c r="AT12" s="448" t="str">
        <f t="shared" si="12"/>
        <v/>
      </c>
      <c r="AU12" s="448" t="str">
        <f t="shared" si="13"/>
        <v/>
      </c>
      <c r="AV12" s="448" t="str">
        <f t="shared" si="14"/>
        <v/>
      </c>
      <c r="AW12" s="448" t="str">
        <f t="shared" si="15"/>
        <v/>
      </c>
      <c r="AX12" s="448" t="str">
        <f t="shared" si="16"/>
        <v/>
      </c>
      <c r="AY12" s="448" t="str">
        <f t="shared" si="17"/>
        <v/>
      </c>
      <c r="AZ12" s="448" t="str">
        <f t="shared" si="18"/>
        <v/>
      </c>
      <c r="BA12" s="428" t="str">
        <f t="shared" si="19"/>
        <v/>
      </c>
      <c r="BC12" s="170" t="s">
        <v>85</v>
      </c>
      <c r="BD12" s="108"/>
      <c r="BE12" s="108" t="s">
        <v>86</v>
      </c>
      <c r="BF12" s="351">
        <v>36.700000000000003</v>
      </c>
      <c r="BG12" s="106"/>
      <c r="BH12" s="106"/>
      <c r="BI12" s="106"/>
      <c r="BJ12" s="106"/>
      <c r="BK12" s="109">
        <v>1.8499999999999999E-2</v>
      </c>
      <c r="BM12" s="110" t="s">
        <v>87</v>
      </c>
      <c r="BN12" s="111">
        <v>1000</v>
      </c>
      <c r="BT12" s="364"/>
      <c r="BU12" s="365"/>
      <c r="BV12" s="366"/>
      <c r="BW12" s="365"/>
      <c r="BX12" s="106"/>
      <c r="CO12" s="612" t="str">
        <f t="shared" si="23"/>
        <v/>
      </c>
      <c r="CP12" s="612" t="str">
        <f t="shared" si="24"/>
        <v/>
      </c>
    </row>
    <row r="13" spans="1:94" s="99" customFormat="1" ht="19.5" customHeight="1" thickBot="1" x14ac:dyDescent="0.25">
      <c r="B13" s="89"/>
      <c r="C13" s="106"/>
      <c r="D13" s="608"/>
      <c r="E13" s="90"/>
      <c r="F13" s="67"/>
      <c r="G13" s="67"/>
      <c r="H13" s="91"/>
      <c r="I13" s="91"/>
      <c r="J13" s="91"/>
      <c r="K13" s="67"/>
      <c r="L13" s="93"/>
      <c r="M13" s="112"/>
      <c r="N13" s="317"/>
      <c r="O13" s="318"/>
      <c r="P13" s="318"/>
      <c r="Q13" s="318"/>
      <c r="R13" s="318"/>
      <c r="S13" s="318"/>
      <c r="T13" s="318"/>
      <c r="U13" s="318"/>
      <c r="V13" s="318"/>
      <c r="W13" s="318"/>
      <c r="X13" s="318"/>
      <c r="Y13" s="319"/>
      <c r="Z13" s="537"/>
      <c r="AA13" s="95">
        <f t="shared" si="0"/>
        <v>1</v>
      </c>
      <c r="AB13" s="96">
        <f t="shared" si="20"/>
        <v>0</v>
      </c>
      <c r="AC13" s="424" t="str">
        <f t="shared" si="1"/>
        <v/>
      </c>
      <c r="AD13" s="439" t="str">
        <f t="shared" si="2"/>
        <v/>
      </c>
      <c r="AE13" s="426">
        <f t="shared" si="3"/>
        <v>1</v>
      </c>
      <c r="AF13" s="426">
        <f t="shared" si="4"/>
        <v>1</v>
      </c>
      <c r="AG13" s="97" t="str">
        <f t="shared" si="21"/>
        <v/>
      </c>
      <c r="AH13" s="97" t="str">
        <f t="shared" si="25"/>
        <v/>
      </c>
      <c r="AI13" s="335"/>
      <c r="AJ13" s="98"/>
      <c r="AL13" s="113" t="str">
        <f t="shared" si="22"/>
        <v/>
      </c>
      <c r="AM13" s="448" t="str">
        <f t="shared" si="6"/>
        <v/>
      </c>
      <c r="AN13" s="428" t="str">
        <f t="shared" si="7"/>
        <v/>
      </c>
      <c r="AO13" s="443"/>
      <c r="AP13" s="447" t="str">
        <f t="shared" si="8"/>
        <v/>
      </c>
      <c r="AQ13" s="448" t="str">
        <f t="shared" si="9"/>
        <v/>
      </c>
      <c r="AR13" s="448" t="str">
        <f t="shared" si="10"/>
        <v/>
      </c>
      <c r="AS13" s="448" t="str">
        <f t="shared" si="11"/>
        <v/>
      </c>
      <c r="AT13" s="448" t="str">
        <f t="shared" si="12"/>
        <v/>
      </c>
      <c r="AU13" s="448" t="str">
        <f t="shared" si="13"/>
        <v/>
      </c>
      <c r="AV13" s="448" t="str">
        <f t="shared" si="14"/>
        <v/>
      </c>
      <c r="AW13" s="448" t="str">
        <f t="shared" si="15"/>
        <v/>
      </c>
      <c r="AX13" s="448" t="str">
        <f t="shared" si="16"/>
        <v/>
      </c>
      <c r="AY13" s="448" t="str">
        <f t="shared" si="17"/>
        <v/>
      </c>
      <c r="AZ13" s="448" t="str">
        <f t="shared" si="18"/>
        <v/>
      </c>
      <c r="BA13" s="428" t="str">
        <f t="shared" si="19"/>
        <v/>
      </c>
      <c r="BC13" s="175" t="s">
        <v>88</v>
      </c>
      <c r="BD13" s="108"/>
      <c r="BE13" s="108" t="s">
        <v>89</v>
      </c>
      <c r="BF13" s="351">
        <v>37.700000000000003</v>
      </c>
      <c r="BG13" s="106"/>
      <c r="BH13" s="106"/>
      <c r="BI13" s="106"/>
      <c r="BJ13" s="106"/>
      <c r="BK13" s="109">
        <v>1.8700000000000001E-2</v>
      </c>
      <c r="BM13" s="110" t="s">
        <v>90</v>
      </c>
      <c r="BN13" s="111">
        <v>1000</v>
      </c>
      <c r="BT13" s="364"/>
      <c r="BU13" s="365"/>
      <c r="BV13" s="366"/>
      <c r="BW13" s="365"/>
      <c r="BX13" s="106"/>
      <c r="CO13" s="612" t="str">
        <f t="shared" si="23"/>
        <v/>
      </c>
      <c r="CP13" s="612" t="str">
        <f t="shared" si="24"/>
        <v/>
      </c>
    </row>
    <row r="14" spans="1:94" s="99" customFormat="1" ht="19.5" customHeight="1" x14ac:dyDescent="0.2">
      <c r="B14" s="89"/>
      <c r="C14" s="106"/>
      <c r="D14" s="608"/>
      <c r="E14" s="90"/>
      <c r="F14" s="67"/>
      <c r="G14" s="67"/>
      <c r="H14" s="91"/>
      <c r="I14" s="91"/>
      <c r="J14" s="91"/>
      <c r="K14" s="67"/>
      <c r="L14" s="93"/>
      <c r="M14" s="112"/>
      <c r="N14" s="317"/>
      <c r="O14" s="318"/>
      <c r="P14" s="318"/>
      <c r="Q14" s="318"/>
      <c r="R14" s="318"/>
      <c r="S14" s="318"/>
      <c r="T14" s="318"/>
      <c r="U14" s="318"/>
      <c r="V14" s="318"/>
      <c r="W14" s="318"/>
      <c r="X14" s="318"/>
      <c r="Y14" s="319"/>
      <c r="Z14" s="537"/>
      <c r="AA14" s="95">
        <f t="shared" si="0"/>
        <v>1</v>
      </c>
      <c r="AB14" s="96">
        <f t="shared" si="20"/>
        <v>0</v>
      </c>
      <c r="AC14" s="424" t="str">
        <f t="shared" si="1"/>
        <v/>
      </c>
      <c r="AD14" s="439" t="str">
        <f t="shared" si="2"/>
        <v/>
      </c>
      <c r="AE14" s="426">
        <f t="shared" si="3"/>
        <v>1</v>
      </c>
      <c r="AF14" s="426">
        <f t="shared" si="4"/>
        <v>1</v>
      </c>
      <c r="AG14" s="97" t="str">
        <f t="shared" si="21"/>
        <v/>
      </c>
      <c r="AH14" s="97" t="str">
        <f t="shared" si="25"/>
        <v/>
      </c>
      <c r="AI14" s="335"/>
      <c r="AJ14" s="98"/>
      <c r="AL14" s="113" t="str">
        <f t="shared" si="22"/>
        <v/>
      </c>
      <c r="AM14" s="448" t="str">
        <f t="shared" si="6"/>
        <v/>
      </c>
      <c r="AN14" s="428" t="str">
        <f t="shared" si="7"/>
        <v/>
      </c>
      <c r="AO14" s="443"/>
      <c r="AP14" s="447" t="str">
        <f t="shared" si="8"/>
        <v/>
      </c>
      <c r="AQ14" s="448" t="str">
        <f t="shared" si="9"/>
        <v/>
      </c>
      <c r="AR14" s="448" t="str">
        <f t="shared" si="10"/>
        <v/>
      </c>
      <c r="AS14" s="448" t="str">
        <f t="shared" si="11"/>
        <v/>
      </c>
      <c r="AT14" s="448" t="str">
        <f t="shared" si="12"/>
        <v/>
      </c>
      <c r="AU14" s="448" t="str">
        <f t="shared" si="13"/>
        <v/>
      </c>
      <c r="AV14" s="448" t="str">
        <f t="shared" si="14"/>
        <v/>
      </c>
      <c r="AW14" s="448" t="str">
        <f t="shared" si="15"/>
        <v/>
      </c>
      <c r="AX14" s="448" t="str">
        <f t="shared" si="16"/>
        <v/>
      </c>
      <c r="AY14" s="448" t="str">
        <f t="shared" si="17"/>
        <v/>
      </c>
      <c r="AZ14" s="448" t="str">
        <f t="shared" si="18"/>
        <v/>
      </c>
      <c r="BA14" s="428" t="str">
        <f t="shared" si="19"/>
        <v/>
      </c>
      <c r="BC14" s="172"/>
      <c r="BD14" s="108"/>
      <c r="BE14" s="108" t="s">
        <v>91</v>
      </c>
      <c r="BF14" s="351">
        <v>39.1</v>
      </c>
      <c r="BG14" s="106"/>
      <c r="BH14" s="106"/>
      <c r="BI14" s="106"/>
      <c r="BJ14" s="106"/>
      <c r="BK14" s="109">
        <v>1.89E-2</v>
      </c>
      <c r="BM14" s="110" t="s">
        <v>92</v>
      </c>
      <c r="BN14" s="111">
        <v>1</v>
      </c>
      <c r="BT14" s="364"/>
      <c r="BU14" s="365"/>
      <c r="BV14" s="366"/>
      <c r="BW14" s="365"/>
      <c r="BX14" s="106"/>
      <c r="CO14" s="612" t="str">
        <f t="shared" si="23"/>
        <v/>
      </c>
      <c r="CP14" s="612" t="str">
        <f t="shared" si="24"/>
        <v/>
      </c>
    </row>
    <row r="15" spans="1:94" s="99" customFormat="1" ht="19.5" customHeight="1" x14ac:dyDescent="0.2">
      <c r="B15" s="89"/>
      <c r="C15" s="106"/>
      <c r="D15" s="608"/>
      <c r="E15" s="90"/>
      <c r="F15" s="67"/>
      <c r="G15" s="67"/>
      <c r="H15" s="91"/>
      <c r="I15" s="91"/>
      <c r="J15" s="91"/>
      <c r="K15" s="67"/>
      <c r="L15" s="93"/>
      <c r="M15" s="94"/>
      <c r="N15" s="317"/>
      <c r="O15" s="318"/>
      <c r="P15" s="318"/>
      <c r="Q15" s="318"/>
      <c r="R15" s="318"/>
      <c r="S15" s="318"/>
      <c r="T15" s="318"/>
      <c r="U15" s="318"/>
      <c r="V15" s="318"/>
      <c r="W15" s="318"/>
      <c r="X15" s="318"/>
      <c r="Y15" s="319"/>
      <c r="Z15" s="537"/>
      <c r="AA15" s="95">
        <f t="shared" si="0"/>
        <v>1</v>
      </c>
      <c r="AB15" s="116">
        <f t="shared" si="20"/>
        <v>0</v>
      </c>
      <c r="AC15" s="424" t="str">
        <f t="shared" si="1"/>
        <v/>
      </c>
      <c r="AD15" s="439" t="str">
        <f t="shared" si="2"/>
        <v/>
      </c>
      <c r="AE15" s="426">
        <f t="shared" si="3"/>
        <v>1</v>
      </c>
      <c r="AF15" s="426">
        <f t="shared" si="4"/>
        <v>1</v>
      </c>
      <c r="AG15" s="97" t="str">
        <f t="shared" si="21"/>
        <v/>
      </c>
      <c r="AH15" s="97" t="str">
        <f t="shared" si="25"/>
        <v/>
      </c>
      <c r="AI15" s="335"/>
      <c r="AJ15" s="98"/>
      <c r="AL15" s="113" t="str">
        <f t="shared" si="22"/>
        <v/>
      </c>
      <c r="AM15" s="448" t="str">
        <f t="shared" si="6"/>
        <v/>
      </c>
      <c r="AN15" s="428" t="str">
        <f t="shared" si="7"/>
        <v/>
      </c>
      <c r="AO15" s="443"/>
      <c r="AP15" s="447" t="str">
        <f t="shared" si="8"/>
        <v/>
      </c>
      <c r="AQ15" s="448" t="str">
        <f t="shared" si="9"/>
        <v/>
      </c>
      <c r="AR15" s="448" t="str">
        <f t="shared" si="10"/>
        <v/>
      </c>
      <c r="AS15" s="448" t="str">
        <f t="shared" si="11"/>
        <v/>
      </c>
      <c r="AT15" s="448" t="str">
        <f t="shared" si="12"/>
        <v/>
      </c>
      <c r="AU15" s="448" t="str">
        <f t="shared" si="13"/>
        <v/>
      </c>
      <c r="AV15" s="448" t="str">
        <f t="shared" si="14"/>
        <v/>
      </c>
      <c r="AW15" s="448" t="str">
        <f t="shared" si="15"/>
        <v/>
      </c>
      <c r="AX15" s="448" t="str">
        <f t="shared" si="16"/>
        <v/>
      </c>
      <c r="AY15" s="448" t="str">
        <f t="shared" si="17"/>
        <v/>
      </c>
      <c r="AZ15" s="448" t="str">
        <f t="shared" si="18"/>
        <v/>
      </c>
      <c r="BA15" s="428" t="str">
        <f t="shared" si="19"/>
        <v/>
      </c>
      <c r="BC15" s="170" t="s">
        <v>93</v>
      </c>
      <c r="BD15" s="108"/>
      <c r="BE15" s="108" t="s">
        <v>14</v>
      </c>
      <c r="BF15" s="351">
        <v>41.9</v>
      </c>
      <c r="BG15" s="106"/>
      <c r="BH15" s="106"/>
      <c r="BI15" s="106"/>
      <c r="BJ15" s="106"/>
      <c r="BK15" s="109">
        <v>1.95E-2</v>
      </c>
      <c r="BM15" s="110" t="s">
        <v>94</v>
      </c>
      <c r="BN15" s="111">
        <v>1</v>
      </c>
      <c r="BT15" s="364"/>
      <c r="BU15" s="365"/>
      <c r="BV15" s="366"/>
      <c r="BW15" s="365"/>
      <c r="BX15" s="106"/>
      <c r="CO15" s="612" t="str">
        <f t="shared" si="23"/>
        <v/>
      </c>
      <c r="CP15" s="612" t="str">
        <f t="shared" si="24"/>
        <v/>
      </c>
    </row>
    <row r="16" spans="1:94" s="99" customFormat="1" ht="19.5" customHeight="1" thickBot="1" x14ac:dyDescent="0.25">
      <c r="B16" s="89"/>
      <c r="C16" s="106"/>
      <c r="D16" s="608"/>
      <c r="E16" s="90"/>
      <c r="F16" s="67"/>
      <c r="G16" s="67"/>
      <c r="H16" s="91"/>
      <c r="I16" s="91"/>
      <c r="J16" s="91"/>
      <c r="K16" s="67"/>
      <c r="L16" s="93"/>
      <c r="M16" s="94"/>
      <c r="N16" s="317"/>
      <c r="O16" s="318"/>
      <c r="P16" s="318"/>
      <c r="Q16" s="318"/>
      <c r="R16" s="318"/>
      <c r="S16" s="318"/>
      <c r="T16" s="318"/>
      <c r="U16" s="318"/>
      <c r="V16" s="318"/>
      <c r="W16" s="318"/>
      <c r="X16" s="318"/>
      <c r="Y16" s="319"/>
      <c r="Z16" s="537"/>
      <c r="AA16" s="95">
        <f t="shared" si="0"/>
        <v>1</v>
      </c>
      <c r="AB16" s="116">
        <f t="shared" si="20"/>
        <v>0</v>
      </c>
      <c r="AC16" s="424" t="str">
        <f t="shared" si="1"/>
        <v/>
      </c>
      <c r="AD16" s="439" t="str">
        <f t="shared" si="2"/>
        <v/>
      </c>
      <c r="AE16" s="426">
        <f t="shared" si="3"/>
        <v>1</v>
      </c>
      <c r="AF16" s="426">
        <f t="shared" si="4"/>
        <v>1</v>
      </c>
      <c r="AG16" s="97" t="str">
        <f t="shared" si="21"/>
        <v/>
      </c>
      <c r="AH16" s="97" t="str">
        <f t="shared" si="25"/>
        <v/>
      </c>
      <c r="AI16" s="335"/>
      <c r="AJ16" s="98"/>
      <c r="AL16" s="113" t="str">
        <f t="shared" si="22"/>
        <v/>
      </c>
      <c r="AM16" s="448" t="str">
        <f t="shared" si="6"/>
        <v/>
      </c>
      <c r="AN16" s="428" t="str">
        <f t="shared" si="7"/>
        <v/>
      </c>
      <c r="AO16" s="443"/>
      <c r="AP16" s="447" t="str">
        <f t="shared" si="8"/>
        <v/>
      </c>
      <c r="AQ16" s="448" t="str">
        <f t="shared" si="9"/>
        <v/>
      </c>
      <c r="AR16" s="448" t="str">
        <f t="shared" si="10"/>
        <v/>
      </c>
      <c r="AS16" s="448" t="str">
        <f t="shared" si="11"/>
        <v/>
      </c>
      <c r="AT16" s="448" t="str">
        <f t="shared" si="12"/>
        <v/>
      </c>
      <c r="AU16" s="448" t="str">
        <f t="shared" si="13"/>
        <v/>
      </c>
      <c r="AV16" s="448" t="str">
        <f t="shared" si="14"/>
        <v/>
      </c>
      <c r="AW16" s="448" t="str">
        <f t="shared" si="15"/>
        <v/>
      </c>
      <c r="AX16" s="448" t="str">
        <f t="shared" si="16"/>
        <v/>
      </c>
      <c r="AY16" s="448" t="str">
        <f t="shared" si="17"/>
        <v/>
      </c>
      <c r="AZ16" s="448" t="str">
        <f t="shared" si="18"/>
        <v/>
      </c>
      <c r="BA16" s="428" t="str">
        <f t="shared" si="19"/>
        <v/>
      </c>
      <c r="BC16" s="175" t="s">
        <v>95</v>
      </c>
      <c r="BD16" s="108"/>
      <c r="BE16" s="108" t="s">
        <v>96</v>
      </c>
      <c r="BF16" s="351">
        <v>40.9</v>
      </c>
      <c r="BG16" s="106"/>
      <c r="BH16" s="106"/>
      <c r="BI16" s="106"/>
      <c r="BJ16" s="106"/>
      <c r="BK16" s="109">
        <v>2.0799999999999999E-2</v>
      </c>
      <c r="BM16" s="110" t="s">
        <v>97</v>
      </c>
      <c r="BN16" s="111">
        <v>1</v>
      </c>
      <c r="BT16" s="364"/>
      <c r="BU16" s="365"/>
      <c r="BV16" s="366"/>
      <c r="BW16" s="365"/>
      <c r="BX16" s="106"/>
      <c r="CO16" s="612" t="str">
        <f t="shared" si="23"/>
        <v/>
      </c>
      <c r="CP16" s="612" t="str">
        <f t="shared" si="24"/>
        <v/>
      </c>
    </row>
    <row r="17" spans="2:94" s="99" customFormat="1" ht="19.5" customHeight="1" x14ac:dyDescent="0.2">
      <c r="B17" s="89"/>
      <c r="C17" s="106"/>
      <c r="D17" s="608"/>
      <c r="E17" s="90"/>
      <c r="F17" s="67"/>
      <c r="G17" s="67"/>
      <c r="H17" s="91"/>
      <c r="I17" s="91"/>
      <c r="J17" s="91"/>
      <c r="K17" s="67"/>
      <c r="L17" s="93"/>
      <c r="M17" s="94"/>
      <c r="N17" s="317"/>
      <c r="O17" s="318"/>
      <c r="P17" s="318"/>
      <c r="Q17" s="318"/>
      <c r="R17" s="318"/>
      <c r="S17" s="318"/>
      <c r="T17" s="318"/>
      <c r="U17" s="318"/>
      <c r="V17" s="318"/>
      <c r="W17" s="318"/>
      <c r="X17" s="318"/>
      <c r="Y17" s="319"/>
      <c r="Z17" s="537"/>
      <c r="AA17" s="95">
        <f t="shared" si="0"/>
        <v>1</v>
      </c>
      <c r="AB17" s="116">
        <f t="shared" si="20"/>
        <v>0</v>
      </c>
      <c r="AC17" s="424" t="str">
        <f t="shared" si="1"/>
        <v/>
      </c>
      <c r="AD17" s="439" t="str">
        <f t="shared" si="2"/>
        <v/>
      </c>
      <c r="AE17" s="426">
        <f t="shared" si="3"/>
        <v>1</v>
      </c>
      <c r="AF17" s="426">
        <f t="shared" si="4"/>
        <v>1</v>
      </c>
      <c r="AG17" s="97" t="str">
        <f t="shared" si="21"/>
        <v/>
      </c>
      <c r="AH17" s="97" t="str">
        <f t="shared" si="25"/>
        <v/>
      </c>
      <c r="AI17" s="335"/>
      <c r="AJ17" s="98"/>
      <c r="AL17" s="113" t="str">
        <f t="shared" si="22"/>
        <v/>
      </c>
      <c r="AM17" s="448" t="str">
        <f t="shared" si="6"/>
        <v/>
      </c>
      <c r="AN17" s="428" t="str">
        <f t="shared" si="7"/>
        <v/>
      </c>
      <c r="AO17" s="443"/>
      <c r="AP17" s="447" t="str">
        <f t="shared" si="8"/>
        <v/>
      </c>
      <c r="AQ17" s="448" t="str">
        <f t="shared" si="9"/>
        <v/>
      </c>
      <c r="AR17" s="448" t="str">
        <f t="shared" si="10"/>
        <v/>
      </c>
      <c r="AS17" s="448" t="str">
        <f t="shared" si="11"/>
        <v/>
      </c>
      <c r="AT17" s="448" t="str">
        <f t="shared" si="12"/>
        <v/>
      </c>
      <c r="AU17" s="448" t="str">
        <f t="shared" si="13"/>
        <v/>
      </c>
      <c r="AV17" s="448" t="str">
        <f t="shared" si="14"/>
        <v/>
      </c>
      <c r="AW17" s="448" t="str">
        <f t="shared" si="15"/>
        <v/>
      </c>
      <c r="AX17" s="448" t="str">
        <f t="shared" si="16"/>
        <v/>
      </c>
      <c r="AY17" s="448" t="str">
        <f t="shared" si="17"/>
        <v/>
      </c>
      <c r="AZ17" s="448" t="str">
        <f t="shared" si="18"/>
        <v/>
      </c>
      <c r="BA17" s="428" t="str">
        <f t="shared" si="19"/>
        <v/>
      </c>
      <c r="BC17" s="172"/>
      <c r="BD17" s="108"/>
      <c r="BE17" s="108" t="s">
        <v>98</v>
      </c>
      <c r="BF17" s="351">
        <v>29.9</v>
      </c>
      <c r="BG17" s="106"/>
      <c r="BH17" s="106"/>
      <c r="BI17" s="106"/>
      <c r="BJ17" s="106"/>
      <c r="BK17" s="109">
        <v>2.5399999999999999E-2</v>
      </c>
      <c r="BM17" s="113" t="s">
        <v>99</v>
      </c>
      <c r="BN17" s="111">
        <v>1</v>
      </c>
      <c r="BT17" s="364"/>
      <c r="BU17" s="365"/>
      <c r="BV17" s="366"/>
      <c r="BW17" s="365"/>
      <c r="BX17" s="106"/>
      <c r="CO17" s="612" t="str">
        <f t="shared" si="23"/>
        <v/>
      </c>
      <c r="CP17" s="612" t="str">
        <f t="shared" si="24"/>
        <v/>
      </c>
    </row>
    <row r="18" spans="2:94" s="99" customFormat="1" ht="19.5" customHeight="1" x14ac:dyDescent="0.2">
      <c r="B18" s="89"/>
      <c r="C18" s="106"/>
      <c r="D18" s="608"/>
      <c r="E18" s="90"/>
      <c r="F18" s="67"/>
      <c r="G18" s="67"/>
      <c r="H18" s="91"/>
      <c r="I18" s="91"/>
      <c r="J18" s="91"/>
      <c r="K18" s="67"/>
      <c r="L18" s="93"/>
      <c r="M18" s="94"/>
      <c r="N18" s="317"/>
      <c r="O18" s="318"/>
      <c r="P18" s="318"/>
      <c r="Q18" s="318"/>
      <c r="R18" s="318"/>
      <c r="S18" s="318"/>
      <c r="T18" s="318"/>
      <c r="U18" s="318"/>
      <c r="V18" s="318"/>
      <c r="W18" s="318"/>
      <c r="X18" s="318"/>
      <c r="Y18" s="319"/>
      <c r="Z18" s="537"/>
      <c r="AA18" s="95">
        <f t="shared" si="0"/>
        <v>1</v>
      </c>
      <c r="AB18" s="116">
        <f t="shared" si="20"/>
        <v>0</v>
      </c>
      <c r="AC18" s="424" t="str">
        <f t="shared" si="1"/>
        <v/>
      </c>
      <c r="AD18" s="439" t="str">
        <f t="shared" si="2"/>
        <v/>
      </c>
      <c r="AE18" s="426">
        <f t="shared" si="3"/>
        <v>1</v>
      </c>
      <c r="AF18" s="426">
        <f t="shared" si="4"/>
        <v>1</v>
      </c>
      <c r="AG18" s="97" t="str">
        <f t="shared" si="21"/>
        <v/>
      </c>
      <c r="AH18" s="97" t="str">
        <f t="shared" si="25"/>
        <v/>
      </c>
      <c r="AI18" s="335"/>
      <c r="AJ18" s="98"/>
      <c r="AL18" s="113" t="str">
        <f t="shared" si="22"/>
        <v/>
      </c>
      <c r="AM18" s="448" t="str">
        <f t="shared" si="6"/>
        <v/>
      </c>
      <c r="AN18" s="428" t="str">
        <f t="shared" si="7"/>
        <v/>
      </c>
      <c r="AO18" s="443"/>
      <c r="AP18" s="447" t="str">
        <f t="shared" si="8"/>
        <v/>
      </c>
      <c r="AQ18" s="448" t="str">
        <f t="shared" si="9"/>
        <v/>
      </c>
      <c r="AR18" s="448" t="str">
        <f t="shared" si="10"/>
        <v/>
      </c>
      <c r="AS18" s="448" t="str">
        <f t="shared" si="11"/>
        <v/>
      </c>
      <c r="AT18" s="448" t="str">
        <f t="shared" si="12"/>
        <v/>
      </c>
      <c r="AU18" s="448" t="str">
        <f t="shared" si="13"/>
        <v/>
      </c>
      <c r="AV18" s="448" t="str">
        <f t="shared" si="14"/>
        <v/>
      </c>
      <c r="AW18" s="448" t="str">
        <f t="shared" si="15"/>
        <v/>
      </c>
      <c r="AX18" s="448" t="str">
        <f t="shared" si="16"/>
        <v/>
      </c>
      <c r="AY18" s="448" t="str">
        <f t="shared" si="17"/>
        <v/>
      </c>
      <c r="AZ18" s="448" t="str">
        <f t="shared" si="18"/>
        <v/>
      </c>
      <c r="BA18" s="428" t="str">
        <f t="shared" si="19"/>
        <v/>
      </c>
      <c r="BC18" s="100" t="s">
        <v>100</v>
      </c>
      <c r="BD18" s="107"/>
      <c r="BE18" s="108" t="s">
        <v>101</v>
      </c>
      <c r="BF18" s="351">
        <v>50.8</v>
      </c>
      <c r="BG18" s="106"/>
      <c r="BH18" s="106"/>
      <c r="BI18" s="106"/>
      <c r="BJ18" s="106"/>
      <c r="BK18" s="541">
        <v>1.61E-2</v>
      </c>
      <c r="BM18" s="110" t="s">
        <v>23</v>
      </c>
      <c r="BN18" s="111">
        <v>1</v>
      </c>
      <c r="BP18" s="106"/>
      <c r="BT18" s="364"/>
      <c r="BU18" s="365"/>
      <c r="BV18" s="366"/>
      <c r="BW18" s="365"/>
      <c r="BX18" s="106"/>
      <c r="CO18" s="612" t="str">
        <f t="shared" si="23"/>
        <v/>
      </c>
      <c r="CP18" s="612" t="str">
        <f t="shared" si="24"/>
        <v/>
      </c>
    </row>
    <row r="19" spans="2:94" s="99" customFormat="1" ht="19.5" customHeight="1" thickBot="1" x14ac:dyDescent="0.25">
      <c r="B19" s="89"/>
      <c r="C19" s="106"/>
      <c r="D19" s="608"/>
      <c r="E19" s="90"/>
      <c r="F19" s="67"/>
      <c r="G19" s="67"/>
      <c r="H19" s="91"/>
      <c r="I19" s="91"/>
      <c r="J19" s="91"/>
      <c r="K19" s="67"/>
      <c r="L19" s="93"/>
      <c r="M19" s="94"/>
      <c r="N19" s="317"/>
      <c r="O19" s="318"/>
      <c r="P19" s="318"/>
      <c r="Q19" s="318"/>
      <c r="R19" s="318"/>
      <c r="S19" s="318"/>
      <c r="T19" s="318"/>
      <c r="U19" s="318"/>
      <c r="V19" s="318"/>
      <c r="W19" s="318"/>
      <c r="X19" s="318"/>
      <c r="Y19" s="319"/>
      <c r="Z19" s="537"/>
      <c r="AA19" s="95">
        <f t="shared" si="0"/>
        <v>1</v>
      </c>
      <c r="AB19" s="116">
        <f t="shared" si="20"/>
        <v>0</v>
      </c>
      <c r="AC19" s="424" t="str">
        <f t="shared" si="1"/>
        <v/>
      </c>
      <c r="AD19" s="439" t="str">
        <f t="shared" si="2"/>
        <v/>
      </c>
      <c r="AE19" s="426">
        <f t="shared" si="3"/>
        <v>1</v>
      </c>
      <c r="AF19" s="426">
        <f t="shared" si="4"/>
        <v>1</v>
      </c>
      <c r="AG19" s="97" t="str">
        <f t="shared" si="21"/>
        <v/>
      </c>
      <c r="AH19" s="97" t="str">
        <f t="shared" si="25"/>
        <v/>
      </c>
      <c r="AI19" s="335"/>
      <c r="AJ19" s="98"/>
      <c r="AL19" s="113" t="str">
        <f t="shared" si="22"/>
        <v/>
      </c>
      <c r="AM19" s="448" t="str">
        <f t="shared" si="6"/>
        <v/>
      </c>
      <c r="AN19" s="428" t="str">
        <f t="shared" si="7"/>
        <v/>
      </c>
      <c r="AO19" s="443"/>
      <c r="AP19" s="447" t="str">
        <f t="shared" si="8"/>
        <v/>
      </c>
      <c r="AQ19" s="448" t="str">
        <f t="shared" si="9"/>
        <v/>
      </c>
      <c r="AR19" s="448" t="str">
        <f t="shared" si="10"/>
        <v/>
      </c>
      <c r="AS19" s="448" t="str">
        <f t="shared" si="11"/>
        <v/>
      </c>
      <c r="AT19" s="448" t="str">
        <f t="shared" si="12"/>
        <v/>
      </c>
      <c r="AU19" s="448" t="str">
        <f t="shared" si="13"/>
        <v/>
      </c>
      <c r="AV19" s="448" t="str">
        <f t="shared" si="14"/>
        <v/>
      </c>
      <c r="AW19" s="448" t="str">
        <f t="shared" si="15"/>
        <v/>
      </c>
      <c r="AX19" s="448" t="str">
        <f t="shared" si="16"/>
        <v/>
      </c>
      <c r="AY19" s="448" t="str">
        <f t="shared" si="17"/>
        <v/>
      </c>
      <c r="AZ19" s="448" t="str">
        <f t="shared" si="18"/>
        <v/>
      </c>
      <c r="BA19" s="428" t="str">
        <f t="shared" si="19"/>
        <v/>
      </c>
      <c r="BC19" s="400" t="s">
        <v>207</v>
      </c>
      <c r="BD19" s="107"/>
      <c r="BE19" s="108" t="s">
        <v>102</v>
      </c>
      <c r="BF19" s="351">
        <v>44.9</v>
      </c>
      <c r="BG19" s="106"/>
      <c r="BH19" s="106"/>
      <c r="BI19" s="106"/>
      <c r="BJ19" s="106"/>
      <c r="BK19" s="109">
        <v>1.4200000000000001E-2</v>
      </c>
      <c r="BM19" s="117" t="s">
        <v>223</v>
      </c>
      <c r="BN19" s="118">
        <v>1</v>
      </c>
      <c r="BP19" s="106"/>
      <c r="BT19" s="364"/>
      <c r="BU19" s="365"/>
      <c r="BV19" s="366"/>
      <c r="BW19" s="365"/>
      <c r="BX19" s="106"/>
      <c r="CO19" s="612" t="str">
        <f t="shared" si="23"/>
        <v/>
      </c>
      <c r="CP19" s="612" t="str">
        <f t="shared" si="24"/>
        <v/>
      </c>
    </row>
    <row r="20" spans="2:94" s="99" customFormat="1" ht="19.5" customHeight="1" thickBot="1" x14ac:dyDescent="0.25">
      <c r="B20" s="89"/>
      <c r="C20" s="106"/>
      <c r="D20" s="608"/>
      <c r="E20" s="90"/>
      <c r="F20" s="67"/>
      <c r="G20" s="67"/>
      <c r="H20" s="91"/>
      <c r="I20" s="67"/>
      <c r="J20" s="91"/>
      <c r="K20" s="67"/>
      <c r="L20" s="93"/>
      <c r="M20" s="94"/>
      <c r="N20" s="317"/>
      <c r="O20" s="318"/>
      <c r="P20" s="318"/>
      <c r="Q20" s="318"/>
      <c r="R20" s="318"/>
      <c r="S20" s="318"/>
      <c r="T20" s="318"/>
      <c r="U20" s="318"/>
      <c r="V20" s="318"/>
      <c r="W20" s="318"/>
      <c r="X20" s="318"/>
      <c r="Y20" s="319"/>
      <c r="Z20" s="537"/>
      <c r="AA20" s="95">
        <f t="shared" si="0"/>
        <v>1</v>
      </c>
      <c r="AB20" s="116">
        <f t="shared" si="20"/>
        <v>0</v>
      </c>
      <c r="AC20" s="424" t="str">
        <f t="shared" si="1"/>
        <v/>
      </c>
      <c r="AD20" s="439" t="str">
        <f t="shared" si="2"/>
        <v/>
      </c>
      <c r="AE20" s="426">
        <f t="shared" si="3"/>
        <v>1</v>
      </c>
      <c r="AF20" s="426">
        <f t="shared" si="4"/>
        <v>1</v>
      </c>
      <c r="AG20" s="97" t="str">
        <f t="shared" si="21"/>
        <v/>
      </c>
      <c r="AH20" s="97" t="str">
        <f t="shared" si="25"/>
        <v/>
      </c>
      <c r="AI20" s="335"/>
      <c r="AJ20" s="98"/>
      <c r="AL20" s="113" t="str">
        <f t="shared" si="22"/>
        <v/>
      </c>
      <c r="AM20" s="448" t="str">
        <f t="shared" si="6"/>
        <v/>
      </c>
      <c r="AN20" s="428" t="str">
        <f t="shared" si="7"/>
        <v/>
      </c>
      <c r="AO20" s="443"/>
      <c r="AP20" s="447" t="str">
        <f t="shared" si="8"/>
        <v/>
      </c>
      <c r="AQ20" s="448" t="str">
        <f t="shared" si="9"/>
        <v/>
      </c>
      <c r="AR20" s="448" t="str">
        <f t="shared" si="10"/>
        <v/>
      </c>
      <c r="AS20" s="448" t="str">
        <f t="shared" si="11"/>
        <v/>
      </c>
      <c r="AT20" s="448" t="str">
        <f t="shared" si="12"/>
        <v/>
      </c>
      <c r="AU20" s="448" t="str">
        <f t="shared" si="13"/>
        <v/>
      </c>
      <c r="AV20" s="448" t="str">
        <f t="shared" si="14"/>
        <v/>
      </c>
      <c r="AW20" s="448" t="str">
        <f t="shared" si="15"/>
        <v/>
      </c>
      <c r="AX20" s="448" t="str">
        <f t="shared" si="16"/>
        <v/>
      </c>
      <c r="AY20" s="448" t="str">
        <f t="shared" si="17"/>
        <v/>
      </c>
      <c r="AZ20" s="448" t="str">
        <f t="shared" si="18"/>
        <v/>
      </c>
      <c r="BA20" s="428" t="str">
        <f t="shared" si="19"/>
        <v/>
      </c>
      <c r="BC20" s="401"/>
      <c r="BD20" s="106"/>
      <c r="BE20" s="108" t="s">
        <v>103</v>
      </c>
      <c r="BF20" s="351">
        <v>54.6</v>
      </c>
      <c r="BG20" s="106"/>
      <c r="BH20" s="106"/>
      <c r="BI20" s="106"/>
      <c r="BJ20" s="106"/>
      <c r="BK20" s="109">
        <v>1.35E-2</v>
      </c>
      <c r="BP20" s="71"/>
      <c r="BQ20" s="691"/>
      <c r="BR20" s="367"/>
      <c r="BS20" s="365"/>
      <c r="BT20" s="364"/>
      <c r="BU20" s="365"/>
      <c r="BV20" s="366"/>
      <c r="BW20" s="365"/>
      <c r="BX20" s="106"/>
      <c r="CO20" s="612" t="str">
        <f t="shared" si="23"/>
        <v/>
      </c>
      <c r="CP20" s="612" t="str">
        <f t="shared" si="24"/>
        <v/>
      </c>
    </row>
    <row r="21" spans="2:94" s="99" customFormat="1" ht="19.5" customHeight="1" x14ac:dyDescent="0.2">
      <c r="B21" s="89"/>
      <c r="C21" s="106"/>
      <c r="D21" s="608"/>
      <c r="E21" s="90"/>
      <c r="F21" s="67"/>
      <c r="G21" s="67"/>
      <c r="H21" s="91"/>
      <c r="I21" s="67"/>
      <c r="J21" s="91"/>
      <c r="K21" s="67"/>
      <c r="L21" s="93"/>
      <c r="M21" s="94"/>
      <c r="N21" s="317"/>
      <c r="O21" s="318"/>
      <c r="P21" s="318"/>
      <c r="Q21" s="318"/>
      <c r="R21" s="318"/>
      <c r="S21" s="318"/>
      <c r="T21" s="318"/>
      <c r="U21" s="318"/>
      <c r="V21" s="318"/>
      <c r="W21" s="318"/>
      <c r="X21" s="318"/>
      <c r="Y21" s="319"/>
      <c r="Z21" s="537"/>
      <c r="AA21" s="95">
        <f t="shared" si="0"/>
        <v>1</v>
      </c>
      <c r="AB21" s="116">
        <f t="shared" si="20"/>
        <v>0</v>
      </c>
      <c r="AC21" s="424" t="str">
        <f t="shared" si="1"/>
        <v/>
      </c>
      <c r="AD21" s="439" t="str">
        <f t="shared" si="2"/>
        <v/>
      </c>
      <c r="AE21" s="426">
        <f t="shared" si="3"/>
        <v>1</v>
      </c>
      <c r="AF21" s="426">
        <f t="shared" si="4"/>
        <v>1</v>
      </c>
      <c r="AG21" s="97" t="str">
        <f t="shared" si="21"/>
        <v/>
      </c>
      <c r="AH21" s="97" t="str">
        <f t="shared" si="25"/>
        <v/>
      </c>
      <c r="AI21" s="335"/>
      <c r="AJ21" s="98"/>
      <c r="AL21" s="113" t="str">
        <f t="shared" si="22"/>
        <v/>
      </c>
      <c r="AM21" s="448" t="str">
        <f t="shared" si="6"/>
        <v/>
      </c>
      <c r="AN21" s="428" t="str">
        <f t="shared" si="7"/>
        <v/>
      </c>
      <c r="AO21" s="443"/>
      <c r="AP21" s="447" t="str">
        <f t="shared" si="8"/>
        <v/>
      </c>
      <c r="AQ21" s="448" t="str">
        <f t="shared" si="9"/>
        <v/>
      </c>
      <c r="AR21" s="448" t="str">
        <f t="shared" si="10"/>
        <v/>
      </c>
      <c r="AS21" s="448" t="str">
        <f t="shared" si="11"/>
        <v/>
      </c>
      <c r="AT21" s="448" t="str">
        <f t="shared" si="12"/>
        <v/>
      </c>
      <c r="AU21" s="448" t="str">
        <f t="shared" si="13"/>
        <v/>
      </c>
      <c r="AV21" s="448" t="str">
        <f t="shared" si="14"/>
        <v/>
      </c>
      <c r="AW21" s="448" t="str">
        <f t="shared" si="15"/>
        <v/>
      </c>
      <c r="AX21" s="448" t="str">
        <f t="shared" si="16"/>
        <v/>
      </c>
      <c r="AY21" s="448" t="str">
        <f t="shared" si="17"/>
        <v/>
      </c>
      <c r="AZ21" s="448" t="str">
        <f t="shared" si="18"/>
        <v/>
      </c>
      <c r="BA21" s="428" t="str">
        <f t="shared" si="19"/>
        <v/>
      </c>
      <c r="BC21" s="100" t="s">
        <v>227</v>
      </c>
      <c r="BE21" s="108" t="s">
        <v>104</v>
      </c>
      <c r="BF21" s="351">
        <v>43.5</v>
      </c>
      <c r="BG21" s="106"/>
      <c r="BH21" s="106"/>
      <c r="BI21" s="106"/>
      <c r="BJ21" s="106"/>
      <c r="BK21" s="109">
        <v>1.3899999999999999E-2</v>
      </c>
      <c r="BM21" s="104" t="s">
        <v>93</v>
      </c>
      <c r="BN21" s="119">
        <v>0.98099999999999998</v>
      </c>
      <c r="BP21" s="106"/>
      <c r="BQ21" s="691"/>
      <c r="BR21" s="367"/>
      <c r="BS21" s="365"/>
      <c r="BT21" s="364"/>
      <c r="BU21" s="365"/>
      <c r="BV21" s="366"/>
      <c r="BW21" s="365"/>
      <c r="BX21" s="106"/>
      <c r="CO21" s="612" t="str">
        <f t="shared" si="23"/>
        <v/>
      </c>
      <c r="CP21" s="612" t="str">
        <f t="shared" si="24"/>
        <v/>
      </c>
    </row>
    <row r="22" spans="2:94" s="99" customFormat="1" ht="19.5" customHeight="1" thickBot="1" x14ac:dyDescent="0.25">
      <c r="B22" s="89"/>
      <c r="C22" s="106"/>
      <c r="D22" s="608"/>
      <c r="E22" s="90"/>
      <c r="F22" s="67"/>
      <c r="G22" s="67"/>
      <c r="H22" s="91"/>
      <c r="I22" s="67"/>
      <c r="J22" s="91"/>
      <c r="K22" s="67"/>
      <c r="L22" s="93"/>
      <c r="M22" s="94"/>
      <c r="N22" s="317"/>
      <c r="O22" s="318"/>
      <c r="P22" s="318"/>
      <c r="Q22" s="318"/>
      <c r="R22" s="318"/>
      <c r="S22" s="318"/>
      <c r="T22" s="318"/>
      <c r="U22" s="318"/>
      <c r="V22" s="318"/>
      <c r="W22" s="318"/>
      <c r="X22" s="318"/>
      <c r="Y22" s="319"/>
      <c r="Z22" s="537"/>
      <c r="AA22" s="95">
        <f t="shared" si="0"/>
        <v>1</v>
      </c>
      <c r="AB22" s="116">
        <f t="shared" si="20"/>
        <v>0</v>
      </c>
      <c r="AC22" s="424" t="str">
        <f t="shared" si="1"/>
        <v/>
      </c>
      <c r="AD22" s="439" t="str">
        <f t="shared" si="2"/>
        <v/>
      </c>
      <c r="AE22" s="426">
        <f t="shared" si="3"/>
        <v>1</v>
      </c>
      <c r="AF22" s="426">
        <f t="shared" si="4"/>
        <v>1</v>
      </c>
      <c r="AG22" s="97" t="str">
        <f t="shared" si="21"/>
        <v/>
      </c>
      <c r="AH22" s="97" t="str">
        <f t="shared" si="25"/>
        <v/>
      </c>
      <c r="AI22" s="335"/>
      <c r="AJ22" s="98"/>
      <c r="AL22" s="113" t="str">
        <f t="shared" si="22"/>
        <v/>
      </c>
      <c r="AM22" s="448" t="str">
        <f t="shared" si="6"/>
        <v/>
      </c>
      <c r="AN22" s="428" t="str">
        <f t="shared" si="7"/>
        <v/>
      </c>
      <c r="AO22" s="443"/>
      <c r="AP22" s="447" t="str">
        <f t="shared" si="8"/>
        <v/>
      </c>
      <c r="AQ22" s="448" t="str">
        <f t="shared" si="9"/>
        <v/>
      </c>
      <c r="AR22" s="448" t="str">
        <f t="shared" si="10"/>
        <v/>
      </c>
      <c r="AS22" s="448" t="str">
        <f t="shared" si="11"/>
        <v/>
      </c>
      <c r="AT22" s="448" t="str">
        <f t="shared" si="12"/>
        <v/>
      </c>
      <c r="AU22" s="448" t="str">
        <f t="shared" si="13"/>
        <v/>
      </c>
      <c r="AV22" s="448" t="str">
        <f t="shared" si="14"/>
        <v/>
      </c>
      <c r="AW22" s="448" t="str">
        <f t="shared" si="15"/>
        <v/>
      </c>
      <c r="AX22" s="448" t="str">
        <f t="shared" si="16"/>
        <v/>
      </c>
      <c r="AY22" s="448" t="str">
        <f t="shared" si="17"/>
        <v/>
      </c>
      <c r="AZ22" s="448" t="str">
        <f t="shared" si="18"/>
        <v/>
      </c>
      <c r="BA22" s="428" t="str">
        <f t="shared" si="19"/>
        <v/>
      </c>
      <c r="BC22" s="400" t="s">
        <v>228</v>
      </c>
      <c r="BE22" s="108" t="s">
        <v>105</v>
      </c>
      <c r="BF22" s="351">
        <v>29</v>
      </c>
      <c r="BG22" s="106"/>
      <c r="BH22" s="106"/>
      <c r="BI22" s="106"/>
      <c r="BJ22" s="106"/>
      <c r="BK22" s="109">
        <v>2.4500000000000001E-2</v>
      </c>
      <c r="BM22" s="117" t="s">
        <v>95</v>
      </c>
      <c r="BN22" s="120">
        <v>2</v>
      </c>
      <c r="BS22" s="691"/>
      <c r="BT22" s="367"/>
      <c r="BU22" s="365"/>
      <c r="BV22" s="364"/>
      <c r="BW22" s="365"/>
      <c r="BX22" s="366"/>
      <c r="BY22" s="365"/>
      <c r="BZ22" s="106"/>
      <c r="CO22" s="612" t="str">
        <f t="shared" si="23"/>
        <v/>
      </c>
      <c r="CP22" s="612" t="str">
        <f t="shared" si="24"/>
        <v/>
      </c>
    </row>
    <row r="23" spans="2:94" s="99" customFormat="1" ht="19.5" customHeight="1" thickBot="1" x14ac:dyDescent="0.25">
      <c r="B23" s="89"/>
      <c r="C23" s="106"/>
      <c r="D23" s="608"/>
      <c r="E23" s="90"/>
      <c r="F23" s="67"/>
      <c r="G23" s="67"/>
      <c r="H23" s="91"/>
      <c r="I23" s="67"/>
      <c r="J23" s="91"/>
      <c r="K23" s="67"/>
      <c r="L23" s="93"/>
      <c r="M23" s="94"/>
      <c r="N23" s="317"/>
      <c r="O23" s="318"/>
      <c r="P23" s="318"/>
      <c r="Q23" s="318"/>
      <c r="R23" s="318"/>
      <c r="S23" s="318"/>
      <c r="T23" s="318"/>
      <c r="U23" s="318"/>
      <c r="V23" s="318"/>
      <c r="W23" s="318"/>
      <c r="X23" s="318"/>
      <c r="Y23" s="319"/>
      <c r="Z23" s="537"/>
      <c r="AA23" s="95">
        <f t="shared" si="0"/>
        <v>1</v>
      </c>
      <c r="AB23" s="116">
        <f t="shared" si="20"/>
        <v>0</v>
      </c>
      <c r="AC23" s="424" t="str">
        <f t="shared" si="1"/>
        <v/>
      </c>
      <c r="AD23" s="439" t="str">
        <f t="shared" si="2"/>
        <v/>
      </c>
      <c r="AE23" s="426">
        <f t="shared" si="3"/>
        <v>1</v>
      </c>
      <c r="AF23" s="426">
        <f t="shared" si="4"/>
        <v>1</v>
      </c>
      <c r="AG23" s="97" t="str">
        <f t="shared" si="21"/>
        <v/>
      </c>
      <c r="AH23" s="97" t="str">
        <f t="shared" si="25"/>
        <v/>
      </c>
      <c r="AI23" s="335"/>
      <c r="AJ23" s="98"/>
      <c r="AL23" s="113" t="str">
        <f t="shared" si="22"/>
        <v/>
      </c>
      <c r="AM23" s="448" t="str">
        <f t="shared" si="6"/>
        <v/>
      </c>
      <c r="AN23" s="428" t="str">
        <f t="shared" si="7"/>
        <v/>
      </c>
      <c r="AO23" s="443"/>
      <c r="AP23" s="447" t="str">
        <f t="shared" si="8"/>
        <v/>
      </c>
      <c r="AQ23" s="448" t="str">
        <f t="shared" si="9"/>
        <v/>
      </c>
      <c r="AR23" s="448" t="str">
        <f t="shared" si="10"/>
        <v/>
      </c>
      <c r="AS23" s="448" t="str">
        <f t="shared" si="11"/>
        <v/>
      </c>
      <c r="AT23" s="448" t="str">
        <f t="shared" si="12"/>
        <v/>
      </c>
      <c r="AU23" s="448" t="str">
        <f t="shared" si="13"/>
        <v/>
      </c>
      <c r="AV23" s="448" t="str">
        <f t="shared" si="14"/>
        <v/>
      </c>
      <c r="AW23" s="448" t="str">
        <f t="shared" si="15"/>
        <v/>
      </c>
      <c r="AX23" s="448" t="str">
        <f t="shared" si="16"/>
        <v/>
      </c>
      <c r="AY23" s="448" t="str">
        <f t="shared" si="17"/>
        <v/>
      </c>
      <c r="AZ23" s="448" t="str">
        <f t="shared" si="18"/>
        <v/>
      </c>
      <c r="BA23" s="428" t="str">
        <f t="shared" si="19"/>
        <v/>
      </c>
      <c r="BC23" s="401"/>
      <c r="BE23" s="108" t="s">
        <v>106</v>
      </c>
      <c r="BF23" s="351">
        <v>25.7</v>
      </c>
      <c r="BG23" s="106"/>
      <c r="BH23" s="106"/>
      <c r="BI23" s="106"/>
      <c r="BJ23" s="106"/>
      <c r="BK23" s="109">
        <v>2.47E-2</v>
      </c>
      <c r="BS23" s="691"/>
      <c r="BT23" s="367"/>
      <c r="BU23" s="365"/>
      <c r="BV23" s="364"/>
      <c r="BW23" s="365"/>
      <c r="BX23" s="366"/>
      <c r="BY23" s="365"/>
      <c r="BZ23" s="106"/>
      <c r="CO23" s="612" t="str">
        <f t="shared" si="23"/>
        <v/>
      </c>
      <c r="CP23" s="612" t="str">
        <f t="shared" si="24"/>
        <v/>
      </c>
    </row>
    <row r="24" spans="2:94" s="99" customFormat="1" ht="19.5" customHeight="1" x14ac:dyDescent="0.2">
      <c r="B24" s="89"/>
      <c r="C24" s="106"/>
      <c r="D24" s="608"/>
      <c r="E24" s="90"/>
      <c r="F24" s="67"/>
      <c r="G24" s="67"/>
      <c r="H24" s="91"/>
      <c r="I24" s="67"/>
      <c r="J24" s="91"/>
      <c r="K24" s="67"/>
      <c r="L24" s="93"/>
      <c r="M24" s="94"/>
      <c r="N24" s="317"/>
      <c r="O24" s="318"/>
      <c r="P24" s="318"/>
      <c r="Q24" s="318"/>
      <c r="R24" s="318"/>
      <c r="S24" s="318"/>
      <c r="T24" s="318"/>
      <c r="U24" s="318"/>
      <c r="V24" s="318"/>
      <c r="W24" s="318"/>
      <c r="X24" s="318"/>
      <c r="Y24" s="319"/>
      <c r="Z24" s="537"/>
      <c r="AA24" s="95">
        <f t="shared" si="0"/>
        <v>1</v>
      </c>
      <c r="AB24" s="116">
        <f t="shared" si="20"/>
        <v>0</v>
      </c>
      <c r="AC24" s="424" t="str">
        <f t="shared" si="1"/>
        <v/>
      </c>
      <c r="AD24" s="439" t="str">
        <f t="shared" si="2"/>
        <v/>
      </c>
      <c r="AE24" s="426">
        <f t="shared" si="3"/>
        <v>1</v>
      </c>
      <c r="AF24" s="426">
        <f t="shared" si="4"/>
        <v>1</v>
      </c>
      <c r="AG24" s="97" t="str">
        <f t="shared" si="21"/>
        <v/>
      </c>
      <c r="AH24" s="97" t="str">
        <f t="shared" si="25"/>
        <v/>
      </c>
      <c r="AI24" s="335"/>
      <c r="AJ24" s="98"/>
      <c r="AL24" s="113" t="str">
        <f t="shared" si="22"/>
        <v/>
      </c>
      <c r="AM24" s="448" t="str">
        <f t="shared" si="6"/>
        <v/>
      </c>
      <c r="AN24" s="428" t="str">
        <f t="shared" si="7"/>
        <v/>
      </c>
      <c r="AO24" s="443"/>
      <c r="AP24" s="447" t="str">
        <f t="shared" si="8"/>
        <v/>
      </c>
      <c r="AQ24" s="448" t="str">
        <f t="shared" si="9"/>
        <v/>
      </c>
      <c r="AR24" s="448" t="str">
        <f t="shared" si="10"/>
        <v/>
      </c>
      <c r="AS24" s="448" t="str">
        <f t="shared" si="11"/>
        <v/>
      </c>
      <c r="AT24" s="448" t="str">
        <f t="shared" si="12"/>
        <v/>
      </c>
      <c r="AU24" s="448" t="str">
        <f t="shared" si="13"/>
        <v/>
      </c>
      <c r="AV24" s="448" t="str">
        <f t="shared" si="14"/>
        <v/>
      </c>
      <c r="AW24" s="448" t="str">
        <f t="shared" si="15"/>
        <v/>
      </c>
      <c r="AX24" s="448" t="str">
        <f t="shared" si="16"/>
        <v/>
      </c>
      <c r="AY24" s="448" t="str">
        <f t="shared" si="17"/>
        <v/>
      </c>
      <c r="AZ24" s="448" t="str">
        <f t="shared" si="18"/>
        <v/>
      </c>
      <c r="BA24" s="428" t="str">
        <f t="shared" si="19"/>
        <v/>
      </c>
      <c r="BC24" s="100" t="s">
        <v>226</v>
      </c>
      <c r="BE24" s="108" t="s">
        <v>107</v>
      </c>
      <c r="BF24" s="351">
        <v>26.9</v>
      </c>
      <c r="BG24" s="106"/>
      <c r="BH24" s="106"/>
      <c r="BI24" s="106"/>
      <c r="BJ24" s="106"/>
      <c r="BK24" s="109">
        <v>2.5499999999999998E-2</v>
      </c>
      <c r="BM24" s="104" t="s">
        <v>108</v>
      </c>
      <c r="BN24" s="105">
        <v>1</v>
      </c>
      <c r="BS24" s="691"/>
      <c r="BT24" s="367"/>
      <c r="BU24" s="365"/>
      <c r="BV24" s="364"/>
      <c r="BW24" s="365"/>
      <c r="BX24" s="366"/>
      <c r="BY24" s="365"/>
      <c r="BZ24" s="106"/>
      <c r="CO24" s="612" t="str">
        <f t="shared" si="23"/>
        <v/>
      </c>
      <c r="CP24" s="612" t="str">
        <f t="shared" si="24"/>
        <v/>
      </c>
    </row>
    <row r="25" spans="2:94" ht="19.5" customHeight="1" x14ac:dyDescent="0.2">
      <c r="B25" s="89"/>
      <c r="C25" s="106"/>
      <c r="D25" s="608"/>
      <c r="E25" s="90"/>
      <c r="F25" s="67"/>
      <c r="G25" s="67"/>
      <c r="H25" s="91"/>
      <c r="I25" s="67"/>
      <c r="J25" s="91"/>
      <c r="K25" s="67"/>
      <c r="L25" s="93"/>
      <c r="M25" s="94"/>
      <c r="N25" s="317"/>
      <c r="O25" s="318"/>
      <c r="P25" s="318"/>
      <c r="Q25" s="318"/>
      <c r="R25" s="318"/>
      <c r="S25" s="318"/>
      <c r="T25" s="318"/>
      <c r="U25" s="318"/>
      <c r="V25" s="318"/>
      <c r="W25" s="318"/>
      <c r="X25" s="318"/>
      <c r="Y25" s="319"/>
      <c r="Z25" s="537"/>
      <c r="AA25" s="95">
        <f t="shared" si="0"/>
        <v>1</v>
      </c>
      <c r="AB25" s="116">
        <f t="shared" si="20"/>
        <v>0</v>
      </c>
      <c r="AC25" s="424" t="str">
        <f t="shared" si="1"/>
        <v/>
      </c>
      <c r="AD25" s="439" t="str">
        <f t="shared" si="2"/>
        <v/>
      </c>
      <c r="AE25" s="426">
        <f t="shared" si="3"/>
        <v>1</v>
      </c>
      <c r="AF25" s="426">
        <f t="shared" si="4"/>
        <v>1</v>
      </c>
      <c r="AG25" s="97" t="str">
        <f t="shared" si="21"/>
        <v/>
      </c>
      <c r="AH25" s="97" t="str">
        <f t="shared" si="25"/>
        <v/>
      </c>
      <c r="AI25" s="335"/>
      <c r="AJ25" s="98"/>
      <c r="AL25" s="110" t="str">
        <f t="shared" si="22"/>
        <v/>
      </c>
      <c r="AM25" s="601" t="str">
        <f t="shared" si="6"/>
        <v/>
      </c>
      <c r="AN25" s="428" t="str">
        <f t="shared" si="7"/>
        <v/>
      </c>
      <c r="AO25" s="434"/>
      <c r="AP25" s="447" t="str">
        <f t="shared" si="8"/>
        <v/>
      </c>
      <c r="AQ25" s="448" t="str">
        <f t="shared" si="9"/>
        <v/>
      </c>
      <c r="AR25" s="448" t="str">
        <f t="shared" si="10"/>
        <v/>
      </c>
      <c r="AS25" s="448" t="str">
        <f t="shared" si="11"/>
        <v/>
      </c>
      <c r="AT25" s="448" t="str">
        <f t="shared" si="12"/>
        <v/>
      </c>
      <c r="AU25" s="448" t="str">
        <f t="shared" si="13"/>
        <v/>
      </c>
      <c r="AV25" s="448" t="str">
        <f t="shared" si="14"/>
        <v/>
      </c>
      <c r="AW25" s="448" t="str">
        <f t="shared" si="15"/>
        <v/>
      </c>
      <c r="AX25" s="448" t="str">
        <f t="shared" si="16"/>
        <v/>
      </c>
      <c r="AY25" s="448" t="str">
        <f t="shared" si="17"/>
        <v/>
      </c>
      <c r="AZ25" s="448" t="str">
        <f t="shared" si="18"/>
        <v/>
      </c>
      <c r="BA25" s="428" t="str">
        <f t="shared" si="19"/>
        <v/>
      </c>
      <c r="BC25" s="170" t="s">
        <v>227</v>
      </c>
      <c r="BD25" s="99"/>
      <c r="BE25" s="108" t="s">
        <v>109</v>
      </c>
      <c r="BF25" s="351">
        <v>29.4</v>
      </c>
      <c r="BG25" s="71"/>
      <c r="BH25" s="71"/>
      <c r="BI25" s="71"/>
      <c r="BJ25" s="71"/>
      <c r="BK25" s="121">
        <v>2.9399999999999999E-2</v>
      </c>
      <c r="BM25" s="110" t="s">
        <v>110</v>
      </c>
      <c r="BN25" s="111">
        <v>1</v>
      </c>
      <c r="BS25" s="691"/>
      <c r="BT25" s="691"/>
      <c r="BU25" s="365"/>
      <c r="BV25" s="364"/>
      <c r="BW25" s="365"/>
      <c r="BX25" s="366"/>
      <c r="BY25" s="365"/>
      <c r="BZ25" s="71"/>
      <c r="CO25" s="612" t="str">
        <f t="shared" si="23"/>
        <v/>
      </c>
      <c r="CP25" s="612" t="str">
        <f t="shared" si="24"/>
        <v/>
      </c>
    </row>
    <row r="26" spans="2:94" ht="19.5" customHeight="1" thickBot="1" x14ac:dyDescent="0.25">
      <c r="B26" s="89"/>
      <c r="C26" s="106"/>
      <c r="D26" s="609"/>
      <c r="E26" s="122"/>
      <c r="F26" s="124"/>
      <c r="G26" s="124"/>
      <c r="H26" s="123"/>
      <c r="I26" s="124"/>
      <c r="J26" s="123"/>
      <c r="K26" s="124"/>
      <c r="L26" s="125"/>
      <c r="M26" s="126"/>
      <c r="N26" s="323"/>
      <c r="O26" s="324"/>
      <c r="P26" s="324"/>
      <c r="Q26" s="324"/>
      <c r="R26" s="324"/>
      <c r="S26" s="324"/>
      <c r="T26" s="324"/>
      <c r="U26" s="324"/>
      <c r="V26" s="324"/>
      <c r="W26" s="324"/>
      <c r="X26" s="324"/>
      <c r="Y26" s="524"/>
      <c r="Z26" s="538"/>
      <c r="AA26" s="607">
        <f t="shared" si="0"/>
        <v>1</v>
      </c>
      <c r="AB26" s="127">
        <f t="shared" si="20"/>
        <v>0</v>
      </c>
      <c r="AC26" s="425" t="str">
        <f t="shared" si="1"/>
        <v/>
      </c>
      <c r="AD26" s="605" t="str">
        <f t="shared" si="2"/>
        <v/>
      </c>
      <c r="AE26" s="427">
        <f t="shared" si="3"/>
        <v>1</v>
      </c>
      <c r="AF26" s="427">
        <f t="shared" si="4"/>
        <v>1</v>
      </c>
      <c r="AG26" s="128" t="str">
        <f t="shared" si="21"/>
        <v/>
      </c>
      <c r="AH26" s="128" t="str">
        <f t="shared" si="25"/>
        <v/>
      </c>
      <c r="AI26" s="335"/>
      <c r="AJ26" s="98"/>
      <c r="AL26" s="117" t="str">
        <f t="shared" si="22"/>
        <v/>
      </c>
      <c r="AM26" s="602" t="str">
        <f t="shared" si="6"/>
        <v/>
      </c>
      <c r="AN26" s="451" t="str">
        <f t="shared" si="7"/>
        <v/>
      </c>
      <c r="AO26" s="434"/>
      <c r="AP26" s="449" t="str">
        <f t="shared" si="8"/>
        <v/>
      </c>
      <c r="AQ26" s="450" t="str">
        <f t="shared" si="9"/>
        <v/>
      </c>
      <c r="AR26" s="450" t="str">
        <f t="shared" si="10"/>
        <v/>
      </c>
      <c r="AS26" s="450" t="str">
        <f t="shared" si="11"/>
        <v/>
      </c>
      <c r="AT26" s="450" t="str">
        <f t="shared" si="12"/>
        <v/>
      </c>
      <c r="AU26" s="450" t="str">
        <f t="shared" si="13"/>
        <v/>
      </c>
      <c r="AV26" s="450" t="str">
        <f t="shared" si="14"/>
        <v/>
      </c>
      <c r="AW26" s="450" t="str">
        <f t="shared" si="15"/>
        <v/>
      </c>
      <c r="AX26" s="450" t="str">
        <f t="shared" si="16"/>
        <v/>
      </c>
      <c r="AY26" s="450" t="str">
        <f t="shared" si="17"/>
        <v/>
      </c>
      <c r="AZ26" s="450" t="str">
        <f t="shared" si="18"/>
        <v/>
      </c>
      <c r="BA26" s="451" t="str">
        <f t="shared" si="19"/>
        <v/>
      </c>
      <c r="BC26" s="170" t="s">
        <v>231</v>
      </c>
      <c r="BD26" s="99"/>
      <c r="BE26" s="108" t="s">
        <v>15</v>
      </c>
      <c r="BF26" s="351">
        <v>37.299999999999997</v>
      </c>
      <c r="BG26" s="71"/>
      <c r="BH26" s="71"/>
      <c r="BI26" s="71"/>
      <c r="BJ26" s="71"/>
      <c r="BK26" s="121">
        <v>2.0899999999999998E-2</v>
      </c>
      <c r="BM26" s="110" t="s">
        <v>83</v>
      </c>
      <c r="BN26" s="111">
        <v>0.48199999999999998</v>
      </c>
      <c r="BS26" s="691"/>
      <c r="BT26" s="691"/>
      <c r="BU26" s="365"/>
      <c r="BV26" s="364"/>
      <c r="BW26" s="365"/>
      <c r="BX26" s="366"/>
      <c r="BY26" s="365"/>
      <c r="BZ26" s="71"/>
      <c r="CO26" s="612" t="str">
        <f t="shared" si="23"/>
        <v/>
      </c>
      <c r="CP26" s="612" t="str">
        <f t="shared" si="24"/>
        <v/>
      </c>
    </row>
    <row r="27" spans="2:94" ht="18.75" customHeight="1" thickTop="1" thickBot="1" x14ac:dyDescent="0.25">
      <c r="B27" s="89"/>
      <c r="C27" s="106"/>
      <c r="D27" s="114" t="s">
        <v>111</v>
      </c>
      <c r="E27" s="129"/>
      <c r="F27" s="129"/>
      <c r="G27" s="130" t="s">
        <v>112</v>
      </c>
      <c r="H27" s="130" t="s">
        <v>112</v>
      </c>
      <c r="I27" s="130" t="s">
        <v>112</v>
      </c>
      <c r="J27" s="130" t="s">
        <v>112</v>
      </c>
      <c r="K27" s="130" t="s">
        <v>112</v>
      </c>
      <c r="L27" s="131" t="s">
        <v>112</v>
      </c>
      <c r="M27" s="132" t="s">
        <v>16</v>
      </c>
      <c r="N27" s="133" t="s">
        <v>112</v>
      </c>
      <c r="O27" s="134" t="s">
        <v>112</v>
      </c>
      <c r="P27" s="134" t="s">
        <v>112</v>
      </c>
      <c r="Q27" s="134" t="s">
        <v>112</v>
      </c>
      <c r="R27" s="134" t="s">
        <v>112</v>
      </c>
      <c r="S27" s="134" t="s">
        <v>112</v>
      </c>
      <c r="T27" s="134" t="s">
        <v>112</v>
      </c>
      <c r="U27" s="134" t="s">
        <v>112</v>
      </c>
      <c r="V27" s="134" t="s">
        <v>112</v>
      </c>
      <c r="W27" s="134" t="s">
        <v>112</v>
      </c>
      <c r="X27" s="134" t="s">
        <v>112</v>
      </c>
      <c r="Y27" s="135" t="s">
        <v>112</v>
      </c>
      <c r="Z27" s="525" t="s">
        <v>16</v>
      </c>
      <c r="AA27" s="136"/>
      <c r="AB27" s="137" t="s">
        <v>112</v>
      </c>
      <c r="AC27" s="137"/>
      <c r="AD27" s="136" t="s">
        <v>112</v>
      </c>
      <c r="AE27" s="138"/>
      <c r="AF27" s="136"/>
      <c r="AG27" s="139">
        <f>SUM(AG8:AG26)+SUM(AG54:AG278)</f>
        <v>0</v>
      </c>
      <c r="AH27" s="139">
        <f>INT(SUM(AH8:AH26)+SUM(AH54:AH278))</f>
        <v>0</v>
      </c>
      <c r="AI27" s="335"/>
      <c r="AJ27" s="98"/>
      <c r="AL27" s="71"/>
      <c r="AM27" s="71"/>
      <c r="AN27" s="71"/>
      <c r="AO27" s="71"/>
      <c r="AP27" s="71"/>
      <c r="AQ27" s="71"/>
      <c r="AR27" s="71"/>
      <c r="AS27" s="71"/>
      <c r="AT27" s="71"/>
      <c r="AU27" s="71"/>
      <c r="AV27" s="71"/>
      <c r="AW27" s="71"/>
      <c r="AX27" s="71"/>
      <c r="AY27" s="71"/>
      <c r="AZ27" s="71"/>
      <c r="BA27" s="71"/>
      <c r="BC27" s="170" t="str">
        <f>IF(AND($BE$44&gt;=3,$BE$44&lt;=5),"武陽ガス(46M)","武陽ガス")</f>
        <v>武陽ガス</v>
      </c>
      <c r="BE27" s="108" t="s">
        <v>113</v>
      </c>
      <c r="BF27" s="351">
        <v>21.1</v>
      </c>
      <c r="BG27" s="71"/>
      <c r="BH27" s="71"/>
      <c r="BI27" s="71"/>
      <c r="BJ27" s="71"/>
      <c r="BK27" s="121">
        <v>1.0999999999999999E-2</v>
      </c>
      <c r="BL27" s="140"/>
      <c r="BM27" s="117" t="s">
        <v>99</v>
      </c>
      <c r="BN27" s="118">
        <v>0.48199999999999998</v>
      </c>
      <c r="BS27" s="691"/>
      <c r="BT27" s="691"/>
      <c r="BU27" s="365"/>
      <c r="BV27" s="364"/>
      <c r="BW27" s="365"/>
      <c r="BX27" s="366"/>
      <c r="BY27" s="365"/>
      <c r="BZ27" s="71"/>
    </row>
    <row r="28" spans="2:94" ht="18" customHeight="1" thickBot="1" x14ac:dyDescent="0.25">
      <c r="B28" s="78"/>
      <c r="C28" s="71"/>
      <c r="D28" s="71"/>
      <c r="E28" s="71"/>
      <c r="F28" s="71"/>
      <c r="G28" s="71"/>
      <c r="H28" s="71"/>
      <c r="I28" s="71"/>
      <c r="J28" s="71"/>
      <c r="K28" s="71"/>
      <c r="L28" s="73"/>
      <c r="N28" s="71"/>
      <c r="O28" s="71"/>
      <c r="P28" s="71"/>
      <c r="Q28" s="71"/>
      <c r="R28" s="71"/>
      <c r="S28" s="71"/>
      <c r="T28" s="71"/>
      <c r="U28" s="71"/>
      <c r="V28" s="71"/>
      <c r="W28" s="71"/>
      <c r="X28" s="71"/>
      <c r="Y28" s="71"/>
      <c r="Z28" s="71"/>
      <c r="AA28" s="71"/>
      <c r="AB28" s="71"/>
      <c r="AC28" s="71"/>
      <c r="AD28" s="71"/>
      <c r="AE28" s="71"/>
      <c r="AF28" s="71"/>
      <c r="AG28" s="71"/>
      <c r="AH28" s="71"/>
      <c r="AI28" s="71"/>
      <c r="AJ28" s="82"/>
      <c r="BC28" s="175" t="str">
        <f>IF(AND($BE$44&gt;=3,$BE$44&lt;=5),"武陽ガス(62M)","")</f>
        <v/>
      </c>
      <c r="BE28" s="108" t="s">
        <v>114</v>
      </c>
      <c r="BF28" s="349">
        <v>3.41</v>
      </c>
      <c r="BG28" s="141"/>
      <c r="BH28" s="141"/>
      <c r="BI28" s="141"/>
      <c r="BJ28" s="141"/>
      <c r="BK28" s="542">
        <v>2.63E-2</v>
      </c>
      <c r="BL28" s="140"/>
      <c r="BM28" s="140"/>
      <c r="BS28" s="691"/>
      <c r="BT28" s="691"/>
      <c r="BU28" s="365"/>
      <c r="BV28" s="364"/>
      <c r="BW28" s="365"/>
      <c r="BX28" s="366"/>
      <c r="BY28" s="365"/>
      <c r="BZ28" s="71"/>
    </row>
    <row r="29" spans="2:94" ht="18" customHeight="1" thickBot="1" x14ac:dyDescent="0.25">
      <c r="B29" s="78"/>
      <c r="C29" s="71"/>
      <c r="D29" s="71"/>
      <c r="E29" s="71" t="s">
        <v>196</v>
      </c>
      <c r="F29" s="73"/>
      <c r="G29" s="71"/>
      <c r="H29" s="71"/>
      <c r="I29" s="71"/>
      <c r="J29" s="71"/>
      <c r="K29" s="71"/>
      <c r="L29" s="73"/>
      <c r="N29" s="71"/>
      <c r="O29" s="620" t="s">
        <v>315</v>
      </c>
      <c r="P29" s="71"/>
      <c r="Q29" s="71"/>
      <c r="R29" s="71"/>
      <c r="S29" s="71"/>
      <c r="T29" s="71"/>
      <c r="U29" s="71"/>
      <c r="V29" s="71"/>
      <c r="W29" s="71"/>
      <c r="X29" s="71"/>
      <c r="Y29" s="368"/>
      <c r="Z29" s="368"/>
      <c r="AA29" s="71"/>
      <c r="AB29" s="71"/>
      <c r="AC29" s="71"/>
      <c r="AD29" s="71"/>
      <c r="AE29" s="71"/>
      <c r="AF29" s="71"/>
      <c r="AG29" s="71"/>
      <c r="AH29" s="71"/>
      <c r="AI29" s="71"/>
      <c r="AJ29" s="82"/>
      <c r="BC29" s="172"/>
      <c r="BE29" s="108" t="s">
        <v>115</v>
      </c>
      <c r="BF29" s="349">
        <v>8.41</v>
      </c>
      <c r="BG29" s="141"/>
      <c r="BH29" s="141"/>
      <c r="BI29" s="141"/>
      <c r="BJ29" s="141"/>
      <c r="BK29" s="142">
        <v>3.8399999999999997E-2</v>
      </c>
      <c r="BL29" s="140"/>
      <c r="BM29" s="140"/>
      <c r="BO29" s="143"/>
      <c r="BS29" s="691"/>
      <c r="BT29" s="691"/>
      <c r="BU29" s="365"/>
      <c r="BV29" s="369"/>
      <c r="BW29" s="365"/>
      <c r="BX29" s="366"/>
      <c r="BY29" s="365"/>
      <c r="BZ29" s="71"/>
    </row>
    <row r="30" spans="2:94" ht="18" customHeight="1" thickBot="1" x14ac:dyDescent="0.25">
      <c r="B30" s="78"/>
      <c r="C30" s="71"/>
      <c r="D30" s="71"/>
      <c r="E30" s="331"/>
      <c r="F30" s="328" t="s">
        <v>198</v>
      </c>
      <c r="G30" s="708" t="s">
        <v>116</v>
      </c>
      <c r="H30" s="709"/>
      <c r="I30" s="726" t="s">
        <v>117</v>
      </c>
      <c r="J30" s="727"/>
      <c r="K30" s="727"/>
      <c r="L30" s="728"/>
      <c r="N30" s="71"/>
      <c r="O30" s="621" t="s">
        <v>322</v>
      </c>
      <c r="P30" s="71"/>
      <c r="Q30" s="71"/>
      <c r="R30" s="71"/>
      <c r="S30" s="71"/>
      <c r="T30" s="71"/>
      <c r="U30" s="71"/>
      <c r="V30" s="144"/>
      <c r="W30" s="144"/>
      <c r="X30" s="144"/>
      <c r="Y30" s="144"/>
      <c r="Z30" s="144"/>
      <c r="AA30" s="71"/>
      <c r="AB30" s="71"/>
      <c r="AC30" s="71"/>
      <c r="AD30" s="71"/>
      <c r="AE30" s="145"/>
      <c r="AF30" s="71"/>
      <c r="AG30" s="71"/>
      <c r="AH30" s="71"/>
      <c r="AI30" s="71"/>
      <c r="AJ30" s="82"/>
      <c r="BC30" s="170">
        <v>1.05</v>
      </c>
      <c r="BE30" s="108" t="s">
        <v>118</v>
      </c>
      <c r="BF30" s="438"/>
      <c r="BG30" s="341" t="s">
        <v>197</v>
      </c>
      <c r="BH30" s="141"/>
      <c r="BI30" s="141"/>
      <c r="BJ30" s="141"/>
      <c r="BK30" s="542">
        <v>1.3599999999999999E-2</v>
      </c>
      <c r="BS30" s="691"/>
      <c r="BT30" s="691"/>
      <c r="BU30" s="365"/>
      <c r="BV30" s="369"/>
      <c r="BW30" s="365"/>
      <c r="BX30" s="366"/>
      <c r="BY30" s="365"/>
      <c r="BZ30" s="71"/>
    </row>
    <row r="31" spans="2:94" ht="18" customHeight="1" thickBot="1" x14ac:dyDescent="0.25">
      <c r="B31" s="78"/>
      <c r="C31" s="71"/>
      <c r="D31" s="71"/>
      <c r="E31" s="332" t="s">
        <v>119</v>
      </c>
      <c r="F31" s="329"/>
      <c r="G31" s="686"/>
      <c r="H31" s="687"/>
      <c r="I31" s="688"/>
      <c r="J31" s="689"/>
      <c r="K31" s="689"/>
      <c r="L31" s="690"/>
      <c r="N31" s="71"/>
      <c r="O31" s="620" t="s">
        <v>314</v>
      </c>
      <c r="P31" s="71"/>
      <c r="Q31" s="71"/>
      <c r="R31" s="71"/>
      <c r="S31" s="71"/>
      <c r="T31" s="71"/>
      <c r="U31" s="71"/>
      <c r="V31" s="370"/>
      <c r="W31" s="370"/>
      <c r="X31" s="370"/>
      <c r="Y31" s="370"/>
      <c r="Z31" s="370"/>
      <c r="AA31" s="71"/>
      <c r="AB31" s="71"/>
      <c r="AC31" s="71"/>
      <c r="AD31" s="71"/>
      <c r="AE31" s="71"/>
      <c r="AF31" s="71"/>
      <c r="AG31" s="71"/>
      <c r="AH31" s="71"/>
      <c r="AI31" s="71"/>
      <c r="AJ31" s="82"/>
      <c r="BC31" s="175">
        <v>0.95</v>
      </c>
      <c r="BE31" s="108" t="s">
        <v>17</v>
      </c>
      <c r="BF31" s="438"/>
      <c r="BG31" s="341" t="s">
        <v>197</v>
      </c>
      <c r="BH31" s="141"/>
      <c r="BI31" s="141"/>
      <c r="BJ31" s="141"/>
      <c r="BK31" s="543">
        <v>1.3599999999999999E-2</v>
      </c>
      <c r="BS31" s="371"/>
      <c r="BT31" s="372"/>
      <c r="BU31" s="372"/>
      <c r="BV31" s="372"/>
      <c r="BW31" s="372"/>
      <c r="BX31" s="372"/>
      <c r="BY31" s="372"/>
      <c r="BZ31" s="71"/>
    </row>
    <row r="32" spans="2:94" ht="18" customHeight="1" thickBot="1" x14ac:dyDescent="0.25">
      <c r="B32" s="78"/>
      <c r="C32" s="71"/>
      <c r="D32" s="71"/>
      <c r="E32" s="333" t="s">
        <v>120</v>
      </c>
      <c r="F32" s="330"/>
      <c r="G32" s="698"/>
      <c r="H32" s="699"/>
      <c r="I32" s="702"/>
      <c r="J32" s="703"/>
      <c r="K32" s="703"/>
      <c r="L32" s="704"/>
      <c r="N32" s="71"/>
      <c r="O32" s="620" t="s">
        <v>316</v>
      </c>
      <c r="P32" s="71"/>
      <c r="Q32" s="71"/>
      <c r="R32" s="71"/>
      <c r="S32" s="71"/>
      <c r="T32" s="71"/>
      <c r="U32" s="71"/>
      <c r="V32" s="370"/>
      <c r="W32" s="370"/>
      <c r="X32" s="370"/>
      <c r="Y32" s="370"/>
      <c r="Z32" s="370"/>
      <c r="AA32" s="71"/>
      <c r="AB32" s="71"/>
      <c r="AC32" s="71"/>
      <c r="AD32" s="71"/>
      <c r="AE32" s="145"/>
      <c r="AF32" s="71"/>
      <c r="AG32" s="71"/>
      <c r="AH32" s="71"/>
      <c r="AI32" s="71"/>
      <c r="AJ32" s="82"/>
      <c r="BC32" s="140">
        <v>1</v>
      </c>
      <c r="BE32" s="108" t="s">
        <v>121</v>
      </c>
      <c r="BF32" s="352">
        <f>I31</f>
        <v>0</v>
      </c>
      <c r="BG32" s="71"/>
      <c r="BH32" s="71"/>
      <c r="BI32" s="71"/>
      <c r="BJ32" s="71"/>
      <c r="BK32" s="581">
        <f>その６!P31</f>
        <v>0</v>
      </c>
      <c r="BS32" s="742"/>
      <c r="BT32" s="374"/>
      <c r="BU32" s="373"/>
      <c r="BV32" s="373"/>
      <c r="BW32" s="373"/>
      <c r="BX32" s="373"/>
      <c r="BY32" s="373"/>
      <c r="BZ32" s="373"/>
    </row>
    <row r="33" spans="2:78" ht="18" customHeight="1" x14ac:dyDescent="0.2">
      <c r="B33" s="78"/>
      <c r="C33" s="71"/>
      <c r="D33" s="71"/>
      <c r="E33" s="147"/>
      <c r="F33" s="69"/>
      <c r="G33" s="71"/>
      <c r="H33" s="71"/>
      <c r="I33" s="71"/>
      <c r="J33" s="71"/>
      <c r="K33" s="148"/>
      <c r="L33" s="148"/>
      <c r="M33" s="148"/>
      <c r="N33" s="148"/>
      <c r="O33" s="148"/>
      <c r="P33" s="148"/>
      <c r="Q33" s="148"/>
      <c r="R33" s="71"/>
      <c r="S33" s="71"/>
      <c r="T33" s="71"/>
      <c r="U33" s="71"/>
      <c r="V33" s="71"/>
      <c r="W33" s="71"/>
      <c r="X33" s="71"/>
      <c r="Y33" s="71"/>
      <c r="Z33" s="71"/>
      <c r="AA33" s="71"/>
      <c r="AB33" s="71"/>
      <c r="AC33" s="71"/>
      <c r="AD33" s="71"/>
      <c r="AE33" s="71"/>
      <c r="AF33" s="71"/>
      <c r="AG33" s="71"/>
      <c r="AH33" s="71"/>
      <c r="AI33" s="71"/>
      <c r="AJ33" s="82"/>
      <c r="BE33" s="108" t="s">
        <v>122</v>
      </c>
      <c r="BF33" s="353">
        <f>I32</f>
        <v>0</v>
      </c>
      <c r="BG33" s="71"/>
      <c r="BH33" s="88"/>
      <c r="BI33" s="71"/>
      <c r="BJ33" s="71"/>
      <c r="BK33" s="582">
        <f>その６!P32</f>
        <v>0</v>
      </c>
      <c r="BS33" s="742"/>
      <c r="BT33" s="374"/>
      <c r="BU33" s="373"/>
      <c r="BV33" s="373"/>
      <c r="BW33" s="373"/>
      <c r="BX33" s="373"/>
      <c r="BY33" s="373"/>
      <c r="BZ33" s="373"/>
    </row>
    <row r="34" spans="2:78" ht="18" customHeight="1" x14ac:dyDescent="0.2">
      <c r="B34" s="78"/>
      <c r="C34" s="71"/>
      <c r="D34" s="71"/>
      <c r="E34" s="147"/>
      <c r="F34" s="69"/>
      <c r="G34" s="71"/>
      <c r="H34" s="71"/>
      <c r="I34" s="71"/>
      <c r="J34" s="71"/>
      <c r="K34" s="148"/>
      <c r="L34" s="148"/>
      <c r="M34" s="148"/>
      <c r="N34" s="148"/>
      <c r="O34" s="148"/>
      <c r="P34" s="148"/>
      <c r="Q34" s="148"/>
      <c r="R34" s="71"/>
      <c r="S34" s="71"/>
      <c r="T34" s="71"/>
      <c r="U34" s="71"/>
      <c r="V34" s="71"/>
      <c r="W34" s="71"/>
      <c r="X34" s="71"/>
      <c r="Y34" s="71"/>
      <c r="Z34" s="71"/>
      <c r="AA34" s="71"/>
      <c r="AB34" s="71"/>
      <c r="AC34" s="71"/>
      <c r="AD34" s="71"/>
      <c r="AE34" s="71"/>
      <c r="AF34" s="71"/>
      <c r="AG34" s="71"/>
      <c r="AH34" s="71"/>
      <c r="AI34" s="71"/>
      <c r="AJ34" s="82"/>
      <c r="BE34" s="108" t="s">
        <v>123</v>
      </c>
      <c r="BF34" s="349">
        <v>1.02</v>
      </c>
      <c r="BG34" s="546" t="s">
        <v>291</v>
      </c>
      <c r="BH34" s="88"/>
      <c r="BI34" s="71"/>
      <c r="BJ34" s="141" t="s">
        <v>203</v>
      </c>
      <c r="BK34" s="544">
        <v>0.06</v>
      </c>
      <c r="BS34" s="373"/>
      <c r="BT34" s="374"/>
      <c r="BU34" s="373"/>
      <c r="BV34" s="373"/>
      <c r="BW34" s="373"/>
      <c r="BX34" s="373"/>
      <c r="BY34" s="373"/>
      <c r="BZ34" s="373"/>
    </row>
    <row r="35" spans="2:78" x14ac:dyDescent="0.2">
      <c r="B35" s="78"/>
      <c r="C35" s="71"/>
      <c r="D35" s="71"/>
      <c r="E35" s="71"/>
      <c r="F35" s="71"/>
      <c r="G35" s="71"/>
      <c r="H35" s="71"/>
      <c r="I35" s="71"/>
      <c r="J35" s="71"/>
      <c r="K35" s="71"/>
      <c r="L35" s="73"/>
      <c r="N35" s="71"/>
      <c r="O35" s="71"/>
      <c r="P35" s="71"/>
      <c r="Q35" s="71"/>
      <c r="R35" s="71"/>
      <c r="S35" s="71"/>
      <c r="T35" s="71"/>
      <c r="U35" s="71"/>
      <c r="V35" s="71"/>
      <c r="W35" s="71"/>
      <c r="X35" s="71"/>
      <c r="Y35" s="71"/>
      <c r="Z35" s="71"/>
      <c r="AA35" s="71"/>
      <c r="AB35" s="71"/>
      <c r="AC35" s="71"/>
      <c r="AD35" s="71"/>
      <c r="AE35" s="71"/>
      <c r="AF35" s="71"/>
      <c r="AG35" s="71"/>
      <c r="AH35" s="71"/>
      <c r="AI35" s="71"/>
      <c r="AJ35" s="82"/>
      <c r="BE35" s="108" t="s">
        <v>124</v>
      </c>
      <c r="BF35" s="349">
        <v>1.36</v>
      </c>
      <c r="BG35" s="546" t="s">
        <v>290</v>
      </c>
      <c r="BH35" s="88"/>
      <c r="BI35" s="71"/>
      <c r="BJ35" s="141" t="s">
        <v>203</v>
      </c>
      <c r="BK35" s="544">
        <v>0.06</v>
      </c>
      <c r="BS35" s="742"/>
      <c r="BT35" s="374"/>
      <c r="BU35" s="375"/>
      <c r="BV35" s="375"/>
      <c r="BW35" s="375"/>
      <c r="BX35" s="375"/>
      <c r="BY35" s="375"/>
      <c r="BZ35" s="375"/>
    </row>
    <row r="36" spans="2:78" ht="18" customHeight="1" x14ac:dyDescent="0.2">
      <c r="B36" s="78"/>
      <c r="C36" s="71"/>
      <c r="D36" s="73"/>
      <c r="E36" s="73"/>
      <c r="F36" s="71"/>
      <c r="G36" s="71"/>
      <c r="H36" s="71"/>
      <c r="I36" s="71"/>
      <c r="J36" s="71"/>
      <c r="K36" s="71"/>
      <c r="L36" s="73"/>
      <c r="N36" s="71"/>
      <c r="O36" s="71"/>
      <c r="P36" s="71"/>
      <c r="Q36" s="71"/>
      <c r="R36" s="71"/>
      <c r="S36" s="71"/>
      <c r="T36" s="71"/>
      <c r="U36" s="71"/>
      <c r="V36" s="71"/>
      <c r="W36" s="71"/>
      <c r="X36" s="71"/>
      <c r="Y36" s="71"/>
      <c r="Z36" s="71"/>
      <c r="AA36" s="71"/>
      <c r="AB36" s="71"/>
      <c r="AC36" s="71"/>
      <c r="AD36" s="71"/>
      <c r="AE36" s="71"/>
      <c r="AF36" s="71"/>
      <c r="AG36" s="71"/>
      <c r="AH36" s="71"/>
      <c r="AI36" s="141"/>
      <c r="AJ36" s="413"/>
      <c r="BE36" s="108" t="s">
        <v>125</v>
      </c>
      <c r="BF36" s="349">
        <v>1.36</v>
      </c>
      <c r="BG36" s="546" t="s">
        <v>290</v>
      </c>
      <c r="BH36" s="88"/>
      <c r="BI36" s="71"/>
      <c r="BJ36" s="141" t="s">
        <v>203</v>
      </c>
      <c r="BK36" s="544">
        <v>0.06</v>
      </c>
      <c r="BS36" s="742"/>
      <c r="BT36" s="374"/>
      <c r="BU36" s="375"/>
      <c r="BV36" s="375"/>
      <c r="BW36" s="375"/>
      <c r="BX36" s="375"/>
      <c r="BY36" s="375"/>
      <c r="BZ36" s="375"/>
    </row>
    <row r="37" spans="2:78" ht="18" customHeight="1" x14ac:dyDescent="0.2">
      <c r="B37" s="78"/>
      <c r="C37" s="71"/>
      <c r="D37" s="71"/>
      <c r="E37" s="71"/>
      <c r="F37" s="71"/>
      <c r="G37" s="153"/>
      <c r="H37" s="153"/>
      <c r="I37" s="153"/>
      <c r="J37" s="153"/>
      <c r="K37" s="71"/>
      <c r="L37" s="73"/>
      <c r="N37" s="71"/>
      <c r="O37" s="71"/>
      <c r="P37" s="71"/>
      <c r="Q37" s="71"/>
      <c r="R37" s="71"/>
      <c r="S37" s="71"/>
      <c r="T37" s="71"/>
      <c r="U37" s="71"/>
      <c r="V37" s="71"/>
      <c r="W37" s="71"/>
      <c r="X37" s="71"/>
      <c r="Y37" s="71"/>
      <c r="Z37" s="71"/>
      <c r="AA37" s="71"/>
      <c r="AB37" s="71"/>
      <c r="AC37" s="71"/>
      <c r="AD37" s="71"/>
      <c r="AE37" s="71"/>
      <c r="AF37" s="71"/>
      <c r="AG37" s="71"/>
      <c r="AH37" s="71"/>
      <c r="AI37" s="71"/>
      <c r="AJ37" s="82"/>
      <c r="BE37" s="108" t="s">
        <v>126</v>
      </c>
      <c r="BF37" s="349">
        <v>1.36</v>
      </c>
      <c r="BG37" s="546" t="s">
        <v>290</v>
      </c>
      <c r="BH37" s="88"/>
      <c r="BI37" s="71"/>
      <c r="BJ37" s="141" t="s">
        <v>203</v>
      </c>
      <c r="BK37" s="544">
        <v>0.06</v>
      </c>
      <c r="BS37" s="742"/>
      <c r="BT37" s="374"/>
      <c r="BU37" s="375"/>
      <c r="BV37" s="375"/>
      <c r="BW37" s="375"/>
      <c r="BX37" s="375"/>
      <c r="BY37" s="375"/>
      <c r="BZ37" s="375"/>
    </row>
    <row r="38" spans="2:78" ht="18" customHeight="1" x14ac:dyDescent="0.2">
      <c r="B38" s="78"/>
      <c r="C38" s="71"/>
      <c r="D38" s="71"/>
      <c r="E38" s="71"/>
      <c r="F38" s="71"/>
      <c r="G38" s="71"/>
      <c r="H38" s="71"/>
      <c r="I38" s="71"/>
      <c r="J38" s="71"/>
      <c r="K38" s="71"/>
      <c r="L38" s="73"/>
      <c r="N38" s="71"/>
      <c r="O38" s="71"/>
      <c r="P38" s="71"/>
      <c r="Q38" s="71"/>
      <c r="R38" s="71"/>
      <c r="S38" s="71"/>
      <c r="T38" s="71"/>
      <c r="U38" s="71"/>
      <c r="V38" s="71"/>
      <c r="W38" s="71"/>
      <c r="X38" s="71"/>
      <c r="Y38" s="71"/>
      <c r="Z38" s="71"/>
      <c r="AA38" s="71"/>
      <c r="AB38" s="71"/>
      <c r="AC38" s="71"/>
      <c r="AD38" s="71"/>
      <c r="AE38" s="71"/>
      <c r="AF38" s="71"/>
      <c r="AG38" s="71"/>
      <c r="AH38" s="71"/>
      <c r="AI38" s="71"/>
      <c r="AJ38" s="82"/>
      <c r="BE38" s="545" t="s">
        <v>288</v>
      </c>
      <c r="BF38" s="349">
        <v>9.9700000000000006</v>
      </c>
      <c r="BG38" s="546" t="s">
        <v>290</v>
      </c>
      <c r="BH38" s="71"/>
      <c r="BI38" s="71"/>
      <c r="BJ38" s="141" t="s">
        <v>203</v>
      </c>
      <c r="BK38" s="544">
        <v>0.48899999999999999</v>
      </c>
      <c r="BS38" s="742"/>
      <c r="BT38" s="374"/>
      <c r="BU38" s="375"/>
      <c r="BV38" s="375"/>
      <c r="BW38" s="375"/>
      <c r="BX38" s="375"/>
      <c r="BY38" s="375"/>
      <c r="BZ38" s="375"/>
    </row>
    <row r="39" spans="2:78" ht="18" customHeight="1" x14ac:dyDescent="0.2">
      <c r="B39" s="78"/>
      <c r="C39" s="71"/>
      <c r="D39" s="71"/>
      <c r="E39" s="71"/>
      <c r="F39" s="71"/>
      <c r="G39" s="71"/>
      <c r="H39" s="71"/>
      <c r="I39" s="71"/>
      <c r="J39" s="71"/>
      <c r="K39" s="71"/>
      <c r="L39" s="73"/>
      <c r="N39" s="71"/>
      <c r="O39" s="71"/>
      <c r="P39" s="71"/>
      <c r="Q39" s="71"/>
      <c r="R39" s="71"/>
      <c r="S39" s="71"/>
      <c r="T39" s="71"/>
      <c r="U39" s="71"/>
      <c r="V39" s="71"/>
      <c r="W39" s="71"/>
      <c r="X39" s="71"/>
      <c r="Y39" s="71"/>
      <c r="Z39" s="71"/>
      <c r="AA39" s="71"/>
      <c r="AB39" s="71"/>
      <c r="AC39" s="71"/>
      <c r="AD39" s="71"/>
      <c r="AE39" s="71"/>
      <c r="AF39" s="71"/>
      <c r="AG39" s="71"/>
      <c r="AH39" s="71"/>
      <c r="AI39" s="71"/>
      <c r="AJ39" s="82"/>
      <c r="BE39" s="545" t="s">
        <v>289</v>
      </c>
      <c r="BF39" s="349">
        <v>9.2799999999999994</v>
      </c>
      <c r="BG39" s="546" t="s">
        <v>290</v>
      </c>
      <c r="BH39" s="71"/>
      <c r="BI39" s="71"/>
      <c r="BJ39" s="141" t="s">
        <v>203</v>
      </c>
      <c r="BK39" s="544">
        <v>0.48899999999999999</v>
      </c>
      <c r="BS39" s="373"/>
      <c r="BT39" s="374"/>
      <c r="BU39" s="375"/>
      <c r="BV39" s="375"/>
      <c r="BW39" s="375"/>
      <c r="BX39" s="375"/>
      <c r="BY39" s="375"/>
      <c r="BZ39" s="375"/>
    </row>
    <row r="40" spans="2:78" ht="18" customHeight="1" x14ac:dyDescent="0.2">
      <c r="B40" s="78"/>
      <c r="C40" s="71"/>
      <c r="D40" s="71"/>
      <c r="E40" s="71"/>
      <c r="F40" s="71"/>
      <c r="G40" s="71"/>
      <c r="H40" s="71"/>
      <c r="I40" s="71"/>
      <c r="J40" s="71"/>
      <c r="K40" s="71"/>
      <c r="L40" s="73"/>
      <c r="N40" s="71"/>
      <c r="O40" s="71"/>
      <c r="P40" s="71"/>
      <c r="Q40" s="71"/>
      <c r="R40" s="71"/>
      <c r="S40" s="71"/>
      <c r="T40" s="71"/>
      <c r="U40" s="71"/>
      <c r="V40" s="71"/>
      <c r="W40" s="71"/>
      <c r="X40" s="71"/>
      <c r="Y40" s="71"/>
      <c r="Z40" s="71"/>
      <c r="AA40" s="71"/>
      <c r="AB40" s="71"/>
      <c r="AC40" s="71"/>
      <c r="AD40" s="71"/>
      <c r="AE40" s="71"/>
      <c r="AF40" s="71"/>
      <c r="AG40" s="71"/>
      <c r="AH40" s="71"/>
      <c r="AI40" s="71"/>
      <c r="AJ40" s="82"/>
      <c r="BE40" s="108" t="s">
        <v>213</v>
      </c>
      <c r="BF40" s="349">
        <v>9.76</v>
      </c>
      <c r="BG40" s="546" t="s">
        <v>290</v>
      </c>
      <c r="BH40" s="71"/>
      <c r="BI40" s="71"/>
      <c r="BJ40" s="141" t="s">
        <v>203</v>
      </c>
      <c r="BK40" s="544">
        <v>0.48899999999999999</v>
      </c>
    </row>
    <row r="41" spans="2:78" ht="18" customHeight="1" x14ac:dyDescent="0.2">
      <c r="B41" s="78"/>
      <c r="C41" s="71"/>
      <c r="D41" s="71"/>
      <c r="E41" s="71"/>
      <c r="F41" s="71"/>
      <c r="G41" s="71"/>
      <c r="H41" s="71"/>
      <c r="I41" s="71"/>
      <c r="J41" s="71"/>
      <c r="K41" s="71"/>
      <c r="L41" s="73"/>
      <c r="N41" s="71"/>
      <c r="O41" s="71"/>
      <c r="P41" s="71"/>
      <c r="Q41" s="71"/>
      <c r="R41" s="71"/>
      <c r="S41" s="71"/>
      <c r="T41" s="71"/>
      <c r="U41" s="71"/>
      <c r="V41" s="71"/>
      <c r="W41" s="71"/>
      <c r="X41" s="71"/>
      <c r="Y41" s="71"/>
      <c r="Z41" s="71"/>
      <c r="AA41" s="71"/>
      <c r="AB41" s="71"/>
      <c r="AC41" s="71"/>
      <c r="AD41" s="71"/>
      <c r="AE41" s="71"/>
      <c r="AF41" s="71"/>
      <c r="AG41" s="71"/>
      <c r="AH41" s="71"/>
      <c r="AI41" s="71"/>
      <c r="AJ41" s="82"/>
      <c r="BE41" s="108" t="s">
        <v>127</v>
      </c>
      <c r="BF41" s="88" t="s">
        <v>128</v>
      </c>
      <c r="BG41" s="71"/>
      <c r="BH41" s="71"/>
      <c r="BI41" s="71"/>
      <c r="BJ41" s="141" t="s">
        <v>203</v>
      </c>
      <c r="BK41" s="581">
        <f>その６!P45</f>
        <v>0</v>
      </c>
    </row>
    <row r="42" spans="2:78" ht="18" customHeight="1" x14ac:dyDescent="0.2">
      <c r="B42" s="78"/>
      <c r="C42" s="71"/>
      <c r="D42" s="71"/>
      <c r="E42" s="71"/>
      <c r="F42" s="71"/>
      <c r="G42" s="71"/>
      <c r="H42" s="71"/>
      <c r="I42" s="71"/>
      <c r="J42" s="71"/>
      <c r="K42" s="71"/>
      <c r="L42" s="73"/>
      <c r="N42" s="71"/>
      <c r="O42" s="71"/>
      <c r="P42" s="71"/>
      <c r="Q42" s="71"/>
      <c r="R42" s="71"/>
      <c r="S42" s="71"/>
      <c r="T42" s="71"/>
      <c r="U42" s="71"/>
      <c r="V42" s="71"/>
      <c r="W42" s="71"/>
      <c r="X42" s="71"/>
      <c r="Y42" s="71"/>
      <c r="Z42" s="71"/>
      <c r="AA42" s="71"/>
      <c r="AB42" s="71"/>
      <c r="AC42" s="71"/>
      <c r="AD42" s="71"/>
      <c r="AE42" s="71"/>
      <c r="AF42" s="71"/>
      <c r="AG42" s="71"/>
      <c r="AH42" s="71"/>
      <c r="AI42" s="71"/>
      <c r="AJ42" s="82"/>
      <c r="BE42" s="108" t="s">
        <v>129</v>
      </c>
      <c r="BF42" s="88" t="s">
        <v>128</v>
      </c>
      <c r="BG42" s="71"/>
      <c r="BH42" s="71"/>
      <c r="BI42" s="71"/>
      <c r="BJ42" s="141" t="s">
        <v>203</v>
      </c>
      <c r="BK42" s="582">
        <f>その６!P46</f>
        <v>0</v>
      </c>
    </row>
    <row r="43" spans="2:78" ht="18" customHeight="1" thickBot="1" x14ac:dyDescent="0.25">
      <c r="B43" s="78"/>
      <c r="C43" s="71"/>
      <c r="D43" s="71"/>
      <c r="E43" s="71"/>
      <c r="F43" s="71"/>
      <c r="G43" s="71"/>
      <c r="H43" s="71"/>
      <c r="I43" s="71"/>
      <c r="J43" s="71"/>
      <c r="K43" s="71"/>
      <c r="L43" s="73"/>
      <c r="N43" s="71"/>
      <c r="O43" s="71"/>
      <c r="P43" s="71"/>
      <c r="Q43" s="71"/>
      <c r="R43" s="71"/>
      <c r="S43" s="71"/>
      <c r="T43" s="71"/>
      <c r="U43" s="71"/>
      <c r="V43" s="71"/>
      <c r="W43" s="71"/>
      <c r="X43" s="71"/>
      <c r="Y43" s="71"/>
      <c r="Z43" s="71"/>
      <c r="AA43" s="71"/>
      <c r="AB43" s="71"/>
      <c r="AC43" s="71"/>
      <c r="AD43" s="71"/>
      <c r="AE43" s="71"/>
      <c r="AF43" s="71"/>
      <c r="AG43" s="71"/>
      <c r="AH43" s="71"/>
      <c r="AI43" s="71"/>
      <c r="AJ43" s="82"/>
      <c r="BE43" s="115" t="s">
        <v>308</v>
      </c>
      <c r="BF43" s="154" t="s">
        <v>128</v>
      </c>
      <c r="BG43" s="155"/>
      <c r="BH43" s="155"/>
      <c r="BI43" s="155"/>
      <c r="BJ43" s="397"/>
      <c r="BK43" s="604">
        <v>0.48899999999999999</v>
      </c>
    </row>
    <row r="44" spans="2:78" ht="18" customHeight="1" x14ac:dyDescent="0.2">
      <c r="B44" s="78"/>
      <c r="C44" s="71"/>
      <c r="D44" s="71"/>
      <c r="E44" s="71"/>
      <c r="F44" s="71"/>
      <c r="G44" s="71"/>
      <c r="H44" s="71"/>
      <c r="I44" s="71"/>
      <c r="J44" s="71"/>
      <c r="K44" s="71"/>
      <c r="L44" s="73"/>
      <c r="N44" s="71"/>
      <c r="O44" s="71"/>
      <c r="P44" s="71"/>
      <c r="Q44" s="71"/>
      <c r="R44" s="71"/>
      <c r="S44" s="71"/>
      <c r="T44" s="71"/>
      <c r="U44" s="71"/>
      <c r="V44" s="71"/>
      <c r="W44" s="71"/>
      <c r="X44" s="71"/>
      <c r="Y44" s="71"/>
      <c r="Z44" s="71"/>
      <c r="AA44" s="71"/>
      <c r="AB44" s="71"/>
      <c r="AC44" s="71"/>
      <c r="AD44" s="71"/>
      <c r="AE44" s="71"/>
      <c r="AF44" s="71"/>
      <c r="AG44" s="71"/>
      <c r="AH44" s="71"/>
      <c r="AI44" s="71"/>
      <c r="AJ44" s="82"/>
      <c r="BE44" s="104">
        <f>IF(その１!G4="","",INT(RIGHT(その１!G4,2)))</f>
        <v>23</v>
      </c>
      <c r="BF44" s="156"/>
      <c r="BG44" s="157" t="s">
        <v>18</v>
      </c>
      <c r="BH44" s="157" t="s">
        <v>19</v>
      </c>
      <c r="BI44" s="157" t="s">
        <v>228</v>
      </c>
      <c r="BJ44" s="157" t="s">
        <v>229</v>
      </c>
      <c r="BK44" s="157" t="s">
        <v>230</v>
      </c>
      <c r="BL44" s="158" t="s">
        <v>20</v>
      </c>
    </row>
    <row r="45" spans="2:78" ht="18" customHeight="1" x14ac:dyDescent="0.2">
      <c r="B45" s="78"/>
      <c r="C45" s="71"/>
      <c r="D45" s="71"/>
      <c r="E45" s="71"/>
      <c r="F45" s="71"/>
      <c r="G45" s="71"/>
      <c r="H45" s="71"/>
      <c r="I45" s="71"/>
      <c r="J45" s="71"/>
      <c r="K45" s="71"/>
      <c r="L45" s="73"/>
      <c r="N45" s="71"/>
      <c r="O45" s="71"/>
      <c r="P45" s="71"/>
      <c r="Q45" s="71"/>
      <c r="R45" s="71"/>
      <c r="S45" s="71"/>
      <c r="T45" s="71"/>
      <c r="U45" s="71"/>
      <c r="V45" s="71"/>
      <c r="W45" s="71"/>
      <c r="X45" s="71"/>
      <c r="Y45" s="71"/>
      <c r="Z45" s="71"/>
      <c r="AA45" s="71"/>
      <c r="AB45" s="71"/>
      <c r="AC45" s="71"/>
      <c r="AD45" s="71"/>
      <c r="AE45" s="71"/>
      <c r="AF45" s="71"/>
      <c r="AG45" s="71"/>
      <c r="AH45" s="71"/>
      <c r="AI45" s="71"/>
      <c r="AJ45" s="82"/>
      <c r="BE45" s="700"/>
      <c r="BF45" s="159"/>
      <c r="BG45" s="141">
        <v>3</v>
      </c>
      <c r="BH45" s="141">
        <v>4</v>
      </c>
      <c r="BI45" s="141">
        <v>5</v>
      </c>
      <c r="BJ45" s="141">
        <v>6</v>
      </c>
      <c r="BK45" s="141">
        <v>7</v>
      </c>
      <c r="BL45" s="160">
        <v>8</v>
      </c>
    </row>
    <row r="46" spans="2:78" ht="18" customHeight="1" x14ac:dyDescent="0.2">
      <c r="B46" s="78"/>
      <c r="C46" s="71"/>
      <c r="D46" s="71"/>
      <c r="E46" s="71"/>
      <c r="F46" s="71"/>
      <c r="G46" s="71"/>
      <c r="H46" s="71"/>
      <c r="I46" s="71"/>
      <c r="J46" s="71"/>
      <c r="K46" s="71"/>
      <c r="L46" s="73"/>
      <c r="N46" s="71"/>
      <c r="O46" s="71"/>
      <c r="P46" s="71"/>
      <c r="Q46" s="71"/>
      <c r="R46" s="71"/>
      <c r="S46" s="71"/>
      <c r="T46" s="71"/>
      <c r="U46" s="71"/>
      <c r="V46" s="71"/>
      <c r="W46" s="71"/>
      <c r="X46" s="71"/>
      <c r="Y46" s="71"/>
      <c r="Z46" s="71"/>
      <c r="AA46" s="71"/>
      <c r="AB46" s="71"/>
      <c r="AC46" s="71"/>
      <c r="AD46" s="71"/>
      <c r="AE46" s="71"/>
      <c r="AF46" s="71"/>
      <c r="AG46" s="71"/>
      <c r="AH46" s="71"/>
      <c r="AI46" s="71"/>
      <c r="AJ46" s="82"/>
      <c r="BE46" s="701"/>
      <c r="BF46" s="159" t="s">
        <v>299</v>
      </c>
      <c r="BG46" s="141">
        <v>46.046550000000003</v>
      </c>
      <c r="BH46" s="141">
        <v>46.046550000000003</v>
      </c>
      <c r="BI46" s="141">
        <v>62.790750000000003</v>
      </c>
      <c r="BJ46" s="141">
        <v>46.046550000000003</v>
      </c>
      <c r="BK46" s="141">
        <v>62.790750000000003</v>
      </c>
      <c r="BL46" s="160">
        <v>46.046550000000003</v>
      </c>
    </row>
    <row r="47" spans="2:78" ht="18" customHeight="1" x14ac:dyDescent="0.2">
      <c r="B47" s="78"/>
      <c r="C47" s="71"/>
      <c r="D47" s="71"/>
      <c r="E47" s="71"/>
      <c r="F47" s="71"/>
      <c r="G47" s="71"/>
      <c r="H47" s="71"/>
      <c r="I47" s="71"/>
      <c r="J47" s="71"/>
      <c r="K47" s="71"/>
      <c r="L47" s="73"/>
      <c r="N47" s="71"/>
      <c r="O47" s="71"/>
      <c r="P47" s="71"/>
      <c r="Q47" s="71"/>
      <c r="R47" s="71"/>
      <c r="S47" s="71"/>
      <c r="T47" s="71"/>
      <c r="U47" s="71"/>
      <c r="V47" s="71"/>
      <c r="W47" s="71"/>
      <c r="X47" s="71"/>
      <c r="Y47" s="71"/>
      <c r="Z47" s="71"/>
      <c r="AA47" s="71"/>
      <c r="AB47" s="71"/>
      <c r="AC47" s="71"/>
      <c r="AD47" s="71"/>
      <c r="AE47" s="71"/>
      <c r="AF47" s="71"/>
      <c r="AG47" s="71"/>
      <c r="AH47" s="71"/>
      <c r="AI47" s="71"/>
      <c r="AJ47" s="82"/>
      <c r="BE47" s="108" t="s">
        <v>302</v>
      </c>
      <c r="BF47" s="159" t="s">
        <v>300</v>
      </c>
      <c r="BG47" s="141">
        <v>45</v>
      </c>
      <c r="BH47" s="141">
        <v>43.12</v>
      </c>
      <c r="BI47" s="141">
        <v>45</v>
      </c>
      <c r="BJ47" s="141">
        <v>45</v>
      </c>
      <c r="BK47" s="141">
        <v>45</v>
      </c>
      <c r="BL47" s="160">
        <v>45</v>
      </c>
    </row>
    <row r="48" spans="2:78" ht="18" customHeight="1" x14ac:dyDescent="0.2">
      <c r="B48" s="78"/>
      <c r="C48" s="71"/>
      <c r="D48" s="71"/>
      <c r="E48" s="71"/>
      <c r="F48" s="71"/>
      <c r="G48" s="71"/>
      <c r="H48" s="71"/>
      <c r="I48" s="71"/>
      <c r="J48" s="71"/>
      <c r="K48" s="71"/>
      <c r="L48" s="73"/>
      <c r="N48" s="71"/>
      <c r="O48" s="71"/>
      <c r="P48" s="71"/>
      <c r="Q48" s="71"/>
      <c r="R48" s="71"/>
      <c r="S48" s="71"/>
      <c r="T48" s="71"/>
      <c r="U48" s="71"/>
      <c r="V48" s="71"/>
      <c r="W48" s="71"/>
      <c r="X48" s="71"/>
      <c r="Y48" s="71"/>
      <c r="Z48" s="71"/>
      <c r="AA48" s="71"/>
      <c r="AB48" s="71"/>
      <c r="AC48" s="71"/>
      <c r="AD48" s="71"/>
      <c r="AE48" s="71"/>
      <c r="AF48" s="71"/>
      <c r="AG48" s="71"/>
      <c r="AH48" s="71"/>
      <c r="AI48" s="71"/>
      <c r="AJ48" s="82"/>
      <c r="BE48" s="108" t="s">
        <v>303</v>
      </c>
      <c r="BF48" s="159" t="s">
        <v>301</v>
      </c>
      <c r="BG48" s="141">
        <v>45</v>
      </c>
      <c r="BH48" s="141">
        <v>45</v>
      </c>
      <c r="BI48" s="141">
        <v>45</v>
      </c>
      <c r="BJ48" s="141">
        <v>45</v>
      </c>
      <c r="BK48" s="141">
        <v>45</v>
      </c>
      <c r="BL48" s="160">
        <v>45</v>
      </c>
    </row>
    <row r="49" spans="2:94" ht="18" customHeight="1" x14ac:dyDescent="0.2">
      <c r="B49" s="78"/>
      <c r="C49" s="71"/>
      <c r="D49" s="71"/>
      <c r="E49" s="71"/>
      <c r="F49" s="71"/>
      <c r="G49" s="71"/>
      <c r="H49" s="71"/>
      <c r="I49" s="71"/>
      <c r="J49" s="71"/>
      <c r="K49" s="71"/>
      <c r="L49" s="73"/>
      <c r="N49" s="71"/>
      <c r="O49" s="71"/>
      <c r="P49" s="71"/>
      <c r="Q49" s="71"/>
      <c r="R49" s="71"/>
      <c r="S49" s="71"/>
      <c r="T49" s="71"/>
      <c r="U49" s="71"/>
      <c r="V49" s="71"/>
      <c r="W49" s="71"/>
      <c r="X49" s="71"/>
      <c r="Y49" s="71"/>
      <c r="Z49" s="71"/>
      <c r="AA49" s="71"/>
      <c r="AB49" s="71"/>
      <c r="AC49" s="71"/>
      <c r="AD49" s="71"/>
      <c r="AE49" s="71"/>
      <c r="AF49" s="71"/>
      <c r="AG49" s="71"/>
      <c r="AH49" s="71"/>
      <c r="AI49" s="71"/>
      <c r="AJ49" s="82"/>
      <c r="BE49" s="108"/>
      <c r="BF49" s="159" t="s">
        <v>209</v>
      </c>
      <c r="BG49" s="141" t="s">
        <v>208</v>
      </c>
      <c r="BH49" s="141">
        <v>29.302350000000001</v>
      </c>
      <c r="BI49" s="141">
        <v>29.302350000000001</v>
      </c>
      <c r="BJ49" s="141" t="s">
        <v>16</v>
      </c>
      <c r="BK49" s="141" t="s">
        <v>16</v>
      </c>
      <c r="BL49" s="160" t="s">
        <v>208</v>
      </c>
    </row>
    <row r="50" spans="2:94" ht="18" customHeight="1" x14ac:dyDescent="0.2">
      <c r="B50" s="78"/>
      <c r="C50" s="71"/>
      <c r="D50" s="71"/>
      <c r="E50" s="71"/>
      <c r="F50" s="71"/>
      <c r="G50" s="71"/>
      <c r="H50" s="71"/>
      <c r="I50" s="71"/>
      <c r="J50" s="71"/>
      <c r="K50" s="71"/>
      <c r="L50" s="73"/>
      <c r="N50" s="71"/>
      <c r="O50" s="71"/>
      <c r="P50" s="71"/>
      <c r="Q50" s="71"/>
      <c r="R50" s="71"/>
      <c r="S50" s="71"/>
      <c r="T50" s="71"/>
      <c r="U50" s="71"/>
      <c r="V50" s="71"/>
      <c r="W50" s="71"/>
      <c r="X50" s="71"/>
      <c r="Y50" s="71"/>
      <c r="Z50" s="71"/>
      <c r="AA50" s="71"/>
      <c r="AB50" s="71"/>
      <c r="AC50" s="71"/>
      <c r="AD50" s="71"/>
      <c r="AE50" s="71"/>
      <c r="AF50" s="71"/>
      <c r="AG50" s="71"/>
      <c r="AH50" s="71"/>
      <c r="AI50" s="71"/>
      <c r="AJ50" s="82"/>
      <c r="BE50" s="402"/>
      <c r="BF50" s="161" t="s">
        <v>210</v>
      </c>
      <c r="BG50" s="162" t="s">
        <v>208</v>
      </c>
      <c r="BH50" s="162" t="s">
        <v>208</v>
      </c>
      <c r="BI50" s="162" t="s">
        <v>208</v>
      </c>
      <c r="BJ50" s="162" t="s">
        <v>16</v>
      </c>
      <c r="BK50" s="162" t="s">
        <v>16</v>
      </c>
      <c r="BL50" s="163" t="s">
        <v>208</v>
      </c>
    </row>
    <row r="51" spans="2:94" ht="18" customHeight="1" x14ac:dyDescent="0.2">
      <c r="B51" s="78"/>
      <c r="C51" s="71"/>
      <c r="D51" s="71"/>
      <c r="E51" s="71"/>
      <c r="F51" s="71"/>
      <c r="G51" s="71"/>
      <c r="H51" s="71"/>
      <c r="I51" s="71"/>
      <c r="J51" s="71"/>
      <c r="K51" s="71"/>
      <c r="L51" s="73"/>
      <c r="N51" s="71"/>
      <c r="O51" s="71"/>
      <c r="P51" s="71"/>
      <c r="Q51" s="71"/>
      <c r="R51" s="71"/>
      <c r="S51" s="71"/>
      <c r="T51" s="71"/>
      <c r="U51" s="71"/>
      <c r="V51" s="71"/>
      <c r="W51" s="71"/>
      <c r="X51" s="71"/>
      <c r="Y51" s="71"/>
      <c r="Z51" s="71"/>
      <c r="AA51" s="71"/>
      <c r="AB51" s="71"/>
      <c r="AC51" s="71"/>
      <c r="AD51" s="71"/>
      <c r="AE51" s="71"/>
      <c r="AF51" s="71"/>
      <c r="AG51" s="71"/>
      <c r="AH51" s="71"/>
      <c r="AI51" s="71"/>
      <c r="AJ51" s="82"/>
      <c r="BE51" s="164" t="s">
        <v>130</v>
      </c>
      <c r="BF51" s="165"/>
      <c r="BG51" s="166">
        <f t="shared" ref="BG51:BL51" si="26">IF($BE$44="","",IF($BE$44&lt;=5,BG46,IF(AND($BE$44&gt;=6,$BE$44&lt;=16),BG47,BG48)))</f>
        <v>45</v>
      </c>
      <c r="BH51" s="166">
        <f t="shared" si="26"/>
        <v>45</v>
      </c>
      <c r="BI51" s="166">
        <f t="shared" si="26"/>
        <v>45</v>
      </c>
      <c r="BJ51" s="166">
        <f t="shared" si="26"/>
        <v>45</v>
      </c>
      <c r="BK51" s="166">
        <f t="shared" si="26"/>
        <v>45</v>
      </c>
      <c r="BL51" s="167">
        <f t="shared" si="26"/>
        <v>45</v>
      </c>
    </row>
    <row r="52" spans="2:94" ht="18" customHeight="1" thickBot="1" x14ac:dyDescent="0.25">
      <c r="B52" s="78"/>
      <c r="C52" s="71"/>
      <c r="D52" s="71"/>
      <c r="E52" s="71"/>
      <c r="F52" s="71"/>
      <c r="G52" s="71"/>
      <c r="H52" s="71"/>
      <c r="I52" s="71"/>
      <c r="J52" s="71"/>
      <c r="K52" s="71"/>
      <c r="L52" s="73"/>
      <c r="N52" s="71"/>
      <c r="O52" s="71"/>
      <c r="P52" s="71"/>
      <c r="Q52" s="71"/>
      <c r="R52" s="71"/>
      <c r="S52" s="71"/>
      <c r="T52" s="71"/>
      <c r="U52" s="71"/>
      <c r="V52" s="71"/>
      <c r="W52" s="71"/>
      <c r="X52" s="71"/>
      <c r="Y52" s="71"/>
      <c r="Z52" s="71"/>
      <c r="AA52" s="71"/>
      <c r="AB52" s="71"/>
      <c r="AC52" s="71"/>
      <c r="AD52" s="71"/>
      <c r="AE52" s="71"/>
      <c r="AF52" s="71"/>
      <c r="AG52" s="71"/>
      <c r="AH52" s="71"/>
      <c r="AI52" s="71"/>
      <c r="AJ52" s="82"/>
      <c r="BE52" s="115" t="s">
        <v>131</v>
      </c>
      <c r="BF52" s="154"/>
      <c r="BG52" s="397" t="str">
        <f>IF($BE$44="","",IF($BE$44&lt;=5,BG49,BG50))</f>
        <v>－</v>
      </c>
      <c r="BH52" s="423" t="str">
        <f>IF($BE$44="","",IF($BE$44&lt;=3,BH49,BH50))</f>
        <v>－</v>
      </c>
      <c r="BI52" s="423" t="str">
        <f>IF($BE$44="","",IF($BE$44&lt;=5,BI49,BI50))</f>
        <v>－</v>
      </c>
      <c r="BJ52" s="423" t="str">
        <f>IF($BE$44="","",IF($BE$44&lt;=5,BJ49,BJ50))</f>
        <v>－</v>
      </c>
      <c r="BK52" s="423" t="str">
        <f>IF($BE$44="","",IF($BE$44&lt;=5,BK49,BK50))</f>
        <v>－</v>
      </c>
      <c r="BL52" s="403" t="str">
        <f>IF($BE$44="","",IF($BE$44&lt;=5,BL49,BL50))</f>
        <v>－</v>
      </c>
    </row>
    <row r="53" spans="2:94" ht="18" customHeight="1" thickBot="1" x14ac:dyDescent="0.25">
      <c r="B53" s="78"/>
      <c r="C53" s="71"/>
      <c r="D53" s="71"/>
      <c r="E53" s="71"/>
      <c r="F53" s="71"/>
      <c r="G53" s="71"/>
      <c r="H53" s="71"/>
      <c r="I53" s="71"/>
      <c r="J53" s="71"/>
      <c r="K53" s="71"/>
      <c r="L53" s="73"/>
      <c r="N53" s="71"/>
      <c r="O53" s="71"/>
      <c r="P53" s="71"/>
      <c r="Q53" s="71"/>
      <c r="R53" s="71"/>
      <c r="S53" s="71"/>
      <c r="T53" s="71"/>
      <c r="U53" s="71"/>
      <c r="V53" s="71"/>
      <c r="W53" s="71"/>
      <c r="X53" s="71"/>
      <c r="Y53" s="71"/>
      <c r="Z53" s="71"/>
      <c r="AA53" s="71"/>
      <c r="AB53" s="71"/>
      <c r="AC53" s="71"/>
      <c r="AD53" s="71"/>
      <c r="AE53" s="71"/>
      <c r="AF53" s="71"/>
      <c r="AG53" s="71"/>
      <c r="AH53" s="71"/>
      <c r="AI53" s="71"/>
      <c r="AJ53" s="82"/>
      <c r="BI53" s="88"/>
    </row>
    <row r="54" spans="2:94" ht="18" customHeight="1" thickBot="1" x14ac:dyDescent="0.25">
      <c r="B54" s="78"/>
      <c r="C54" s="71"/>
      <c r="D54" s="608"/>
      <c r="E54" s="90"/>
      <c r="F54" s="67"/>
      <c r="G54" s="67"/>
      <c r="H54" s="91"/>
      <c r="I54" s="91"/>
      <c r="J54" s="91"/>
      <c r="K54" s="92"/>
      <c r="L54" s="93"/>
      <c r="M54" s="112"/>
      <c r="N54" s="320"/>
      <c r="O54" s="321"/>
      <c r="P54" s="321"/>
      <c r="Q54" s="321"/>
      <c r="R54" s="321"/>
      <c r="S54" s="321"/>
      <c r="T54" s="321"/>
      <c r="U54" s="321"/>
      <c r="V54" s="321"/>
      <c r="W54" s="321"/>
      <c r="X54" s="321"/>
      <c r="Y54" s="322"/>
      <c r="Z54" s="539"/>
      <c r="AA54" s="414">
        <f t="shared" ref="AA54:AA117" si="27">IF(COUNTIF(E54,"事業所外*")+COUNTIF(E54,"工事*")+COUNTIF(E54,"住宅*")+COUNTIF(E54,"他事業所*")+COUNTIF(F54,"再生可能エネルギーを自家消費した電気")&gt;0,-1,1)</f>
        <v>1</v>
      </c>
      <c r="AB54" s="96">
        <f t="shared" ref="AB54:AB117" si="28">IF(Z54="",SUM(N54:Y54)*AA54,SUM(N54:Y54)*Z54*AA54)</f>
        <v>0</v>
      </c>
      <c r="AC54" s="415" t="str">
        <f t="shared" ref="AC54:AC117" si="29">IF(L54="","",AB54/VLOOKUP(L54,$BM$8:$BN$19,2,FALSE)*AE54/AF54)</f>
        <v/>
      </c>
      <c r="AD54" s="440" t="str">
        <f t="shared" ref="AD54:AD117" si="30">IF(F54="","",IF(COUNTIF(F54,"都市ガス*")=0,VLOOKUP(F54,$BE$8:$BJ$43,2,FALSE),VLOOKUP(F54,$BE$51:$BL$52,HLOOKUP(G54,$BG$44:$BL$45,2,FALSE),FALSE)))</f>
        <v/>
      </c>
      <c r="AE54" s="416">
        <f t="shared" ref="AE54:AE117" si="31">IF(COUNTIF(F54,"都市ガス*")=0,1,(101.325+VLOOKUP(K54,$BM$21:$BN$22,2,FALSE))/101.325*273.15/288.15)</f>
        <v>1</v>
      </c>
      <c r="AF54" s="416">
        <f t="shared" ref="AF54:AF117" si="32">IF(COUNTIF(F54,"液化石油ガス*")=0,1,VLOOKUP(L54,$BM$24:$BN$27,2,FALSE))</f>
        <v>1</v>
      </c>
      <c r="AG54" s="417" t="str">
        <f t="shared" ref="AG54:AG117" si="33">IF(L54="","",IF(OR(COUNTIF(F54,"自ら生成した*"),COUNTIF(F54,"再生可能エネルギーを自家消費した電気")),"－",IF(F54="都市ガス13A",IF($BE$44=5,AM54,IF($BE$44=16,IF(Z54="",AN54,Z54*AN54),AC54*AD54)),AC54*AD54)))</f>
        <v/>
      </c>
      <c r="AH54" s="417" t="str">
        <f t="shared" ref="AH54:AH117" si="34">IF(AG54="","",IF(COUNTIF(F54,"自ら生成した*")+COUNTIF(F54,"*買電*")+COUNTIF(F54,"産業用*")+COUNTIF(F54,"冷水")+COUNTIF(F54,"温水")&gt;0,AC54*VLOOKUP(F54,$BE$8:$BK$43,7,FALSE),IF(COUNTIF(F54,"再生可能エネルギーを自家消費した電気")&gt;0,AC54*VLOOKUP(F54,$BE$8:$BK$43,7,FALSE)*0.5,AG54*VLOOKUP(F54,$BE$8:$BK$43,7,FALSE)*44/12)))</f>
        <v/>
      </c>
      <c r="AI54" s="71"/>
      <c r="AJ54" s="82"/>
      <c r="AL54" s="104" t="str">
        <f t="shared" ref="AL54:AL117" si="35">IF(F54="都市ガス13A","case1",IF(F54="都市ガス6A","case2",""))</f>
        <v/>
      </c>
      <c r="AM54" s="603" t="str">
        <f t="shared" ref="AM54:AM117" si="36">IF(COUNTIF(F54,"都市ガス13A")&gt;0,IF(COUNTIF(G54,"青梅ガス")&gt;0,(SUM(N54:T54)*AD54+SUM(U54:Y54)*VLOOKUP(F54,$BE$47:$BL$47,HLOOKUP(G54,$BG$44:$BL$45,2,FALSE),FALSE))*AA54/VLOOKUP(L54,$BM$8:$BN$19,2,FALSE)*AE54/AF54,(SUM(N54:X54)*AD54+Y54*VLOOKUP(F54,$BE$47:$BL$47,HLOOKUP(G54,$BG$44:$BL$45,2,FALSE),FALSE))*AA54/VLOOKUP(L54,$BM$8:$BN$19,2,FALSE)*AE54/AF54),"")</f>
        <v/>
      </c>
      <c r="AN54" s="454" t="str">
        <f t="shared" ref="AN54:AN117" si="37">IF(COUNTIF(F54,"都市ガス13A")&gt;0,IF(COUNTIF(G54,"青梅ガス")&gt;0,(SUM(N54:T54)*AD54+SUM(U54:Y54)*VLOOKUP(F54,$BE$48:$BL$48,HLOOKUP(G54,$BG$44:$BL$45,2,FALSE),FALSE))*AA54/VLOOKUP(L54,$BM$8:$BN$19,2,FALSE)*AE54/AF54,(SUM(N54:X54)*AD54+Y54*VLOOKUP(F54,$BE$48:$BL$48,HLOOKUP(G54,$BG$44:$BL$45,2,FALSE),FALSE))*AA54/VLOOKUP(L54,$BM$8:$BN$19,2,FALSE)*AE54/AF54),"")</f>
        <v/>
      </c>
      <c r="AO54" s="434"/>
      <c r="AP54" s="452" t="str">
        <f t="shared" ref="AP54:AP117" si="38">IF(N54="","",IF($Z54="",N54*$AA54/VLOOKUP($L54,$BM$8:$BN$19,2,FALSE)*$AE54/$AF54,N54*$Z54*$AA54/VLOOKUP($L54,$BM$8:$BN$19,2,FALSE)*$AE54/$AF54))</f>
        <v/>
      </c>
      <c r="AQ54" s="453" t="str">
        <f t="shared" ref="AQ54:AQ117" si="39">IF(O54="","",IF($Z54="",O54*$AA54/VLOOKUP($L54,$BM$8:$BN$19,2,FALSE)*$AE54/$AF54,O54*$Z54*$AA54/VLOOKUP($L54,$BM$8:$BN$19,2,FALSE)*$AE54/$AF54))</f>
        <v/>
      </c>
      <c r="AR54" s="453" t="str">
        <f t="shared" ref="AR54:AR117" si="40">IF(P54="","",IF($Z54="",P54*$AA54/VLOOKUP($L54,$BM$8:$BN$19,2,FALSE)*$AE54/$AF54,P54*$Z54*$AA54/VLOOKUP($L54,$BM$8:$BN$19,2,FALSE)*$AE54/$AF54))</f>
        <v/>
      </c>
      <c r="AS54" s="453" t="str">
        <f t="shared" ref="AS54:AS117" si="41">IF(Q54="","",IF($Z54="",Q54*$AA54/VLOOKUP($L54,$BM$8:$BN$19,2,FALSE)*$AE54/$AF54,Q54*$Z54*$AA54/VLOOKUP($L54,$BM$8:$BN$19,2,FALSE)*$AE54/$AF54))</f>
        <v/>
      </c>
      <c r="AT54" s="453" t="str">
        <f t="shared" ref="AT54:AT117" si="42">IF(R54="","",IF($Z54="",R54*$AA54/VLOOKUP($L54,$BM$8:$BN$19,2,FALSE)*$AE54/$AF54,R54*$Z54*$AA54/VLOOKUP($L54,$BM$8:$BN$19,2,FALSE)*$AE54/$AF54))</f>
        <v/>
      </c>
      <c r="AU54" s="453" t="str">
        <f t="shared" ref="AU54:AU117" si="43">IF(S54="","",IF($Z54="",S54*$AA54/VLOOKUP($L54,$BM$8:$BN$19,2,FALSE)*$AE54/$AF54,S54*$Z54*$AA54/VLOOKUP($L54,$BM$8:$BN$19,2,FALSE)*$AE54/$AF54))</f>
        <v/>
      </c>
      <c r="AV54" s="453" t="str">
        <f t="shared" ref="AV54:AV117" si="44">IF(T54="","",IF($Z54="",T54*$AA54/VLOOKUP($L54,$BM$8:$BN$19,2,FALSE)*$AE54/$AF54,T54*$Z54*$AA54/VLOOKUP($L54,$BM$8:$BN$19,2,FALSE)*$AE54/$AF54))</f>
        <v/>
      </c>
      <c r="AW54" s="453" t="str">
        <f t="shared" ref="AW54:AW117" si="45">IF(U54="","",IF($Z54="",U54*$AA54/VLOOKUP($L54,$BM$8:$BN$19,2,FALSE)*$AE54/$AF54,U54*$Z54*$AA54/VLOOKUP($L54,$BM$8:$BN$19,2,FALSE)*$AE54/$AF54))</f>
        <v/>
      </c>
      <c r="AX54" s="453" t="str">
        <f t="shared" ref="AX54:AX117" si="46">IF(V54="","",IF($Z54="",V54*$AA54/VLOOKUP($L54,$BM$8:$BN$19,2,FALSE)*$AE54/$AF54,V54*$Z54*$AA54/VLOOKUP($L54,$BM$8:$BN$19,2,FALSE)*$AE54/$AF54))</f>
        <v/>
      </c>
      <c r="AY54" s="453" t="str">
        <f t="shared" ref="AY54:AY117" si="47">IF(W54="","",IF($Z54="",W54*$AA54/VLOOKUP($L54,$BM$8:$BN$19,2,FALSE)*$AE54/$AF54,W54*$Z54*$AA54/VLOOKUP($L54,$BM$8:$BN$19,2,FALSE)*$AE54/$AF54))</f>
        <v/>
      </c>
      <c r="AZ54" s="453" t="str">
        <f t="shared" ref="AZ54:AZ117" si="48">IF(X54="","",IF($Z54="",X54*$AA54/VLOOKUP($L54,$BM$8:$BN$19,2,FALSE)*$AE54/$AF54,X54*$Z54*$AA54/VLOOKUP($L54,$BM$8:$BN$19,2,FALSE)*$AE54/$AF54))</f>
        <v/>
      </c>
      <c r="BA54" s="454" t="str">
        <f t="shared" ref="BA54:BA117" si="49">IF(Y54="","",IF($Z54="",Y54*$AA54/VLOOKUP($L54,$BM$8:$BN$19,2,FALSE)*$AE54/$AF54,Y54*$Z54*$AA54/VLOOKUP($L54,$BM$8:$BN$19,2,FALSE)*$AE54/$AF54))</f>
        <v/>
      </c>
      <c r="BE54" s="168" t="s">
        <v>78</v>
      </c>
      <c r="BF54" s="168" t="s">
        <v>81</v>
      </c>
      <c r="BG54" s="168" t="s">
        <v>132</v>
      </c>
      <c r="BH54" s="168" t="s">
        <v>13</v>
      </c>
      <c r="BI54" s="169" t="s">
        <v>86</v>
      </c>
      <c r="BJ54" s="168" t="s">
        <v>89</v>
      </c>
      <c r="BK54" s="168" t="s">
        <v>91</v>
      </c>
      <c r="BL54" s="168" t="s">
        <v>133</v>
      </c>
      <c r="BM54" s="168" t="s">
        <v>96</v>
      </c>
      <c r="BN54" s="168" t="s">
        <v>98</v>
      </c>
      <c r="BO54" s="168" t="s">
        <v>134</v>
      </c>
      <c r="BP54" s="168" t="s">
        <v>102</v>
      </c>
      <c r="BQ54" s="168" t="s">
        <v>103</v>
      </c>
      <c r="BR54" s="168" t="s">
        <v>104</v>
      </c>
      <c r="BS54" s="168" t="s">
        <v>105</v>
      </c>
      <c r="BT54" s="168" t="s">
        <v>106</v>
      </c>
      <c r="BU54" s="168" t="s">
        <v>107</v>
      </c>
      <c r="BV54" s="168" t="s">
        <v>109</v>
      </c>
      <c r="BW54" s="168" t="s">
        <v>135</v>
      </c>
      <c r="BX54" s="168" t="s">
        <v>113</v>
      </c>
      <c r="BY54" s="168" t="s">
        <v>114</v>
      </c>
      <c r="BZ54" s="168" t="s">
        <v>115</v>
      </c>
      <c r="CA54" s="168" t="s">
        <v>136</v>
      </c>
      <c r="CB54" s="168" t="s">
        <v>137</v>
      </c>
      <c r="CC54" s="168" t="s">
        <v>121</v>
      </c>
      <c r="CD54" s="168" t="s">
        <v>122</v>
      </c>
      <c r="CE54" s="168" t="s">
        <v>123</v>
      </c>
      <c r="CF54" s="168" t="s">
        <v>138</v>
      </c>
      <c r="CG54" s="168" t="s">
        <v>139</v>
      </c>
      <c r="CH54" s="168" t="s">
        <v>140</v>
      </c>
      <c r="CI54" s="548" t="s">
        <v>292</v>
      </c>
      <c r="CJ54" s="548" t="s">
        <v>293</v>
      </c>
      <c r="CK54" s="168" t="s">
        <v>212</v>
      </c>
      <c r="CL54" s="168" t="s">
        <v>127</v>
      </c>
      <c r="CM54" s="168" t="s">
        <v>129</v>
      </c>
      <c r="CN54" s="168" t="s">
        <v>307</v>
      </c>
      <c r="CO54" s="615" t="str">
        <f t="shared" ref="CO54:CO117" si="50">IF(AND(J54="無",Z54=1),1,IF(AND(J54="無",Z54=""),1,""))</f>
        <v/>
      </c>
      <c r="CP54" s="613" t="str">
        <f t="shared" ref="CP54:CP117" si="51">IF(AND(F54="再生可能エネルギーを自家消費した電気",J54="無"),1,"")</f>
        <v/>
      </c>
    </row>
    <row r="55" spans="2:94" ht="18" customHeight="1" x14ac:dyDescent="0.2">
      <c r="B55" s="78"/>
      <c r="C55" s="71"/>
      <c r="D55" s="608"/>
      <c r="E55" s="90"/>
      <c r="F55" s="67"/>
      <c r="G55" s="67"/>
      <c r="H55" s="91"/>
      <c r="I55" s="91"/>
      <c r="J55" s="91"/>
      <c r="K55" s="67"/>
      <c r="L55" s="93"/>
      <c r="M55" s="112"/>
      <c r="N55" s="320"/>
      <c r="O55" s="321"/>
      <c r="P55" s="321"/>
      <c r="Q55" s="321"/>
      <c r="R55" s="321"/>
      <c r="S55" s="321"/>
      <c r="T55" s="321"/>
      <c r="U55" s="321"/>
      <c r="V55" s="321"/>
      <c r="W55" s="321"/>
      <c r="X55" s="321"/>
      <c r="Y55" s="322"/>
      <c r="Z55" s="539"/>
      <c r="AA55" s="414">
        <f t="shared" si="27"/>
        <v>1</v>
      </c>
      <c r="AB55" s="96">
        <f t="shared" si="28"/>
        <v>0</v>
      </c>
      <c r="AC55" s="415" t="str">
        <f t="shared" si="29"/>
        <v/>
      </c>
      <c r="AD55" s="440" t="str">
        <f t="shared" si="30"/>
        <v/>
      </c>
      <c r="AE55" s="416">
        <f t="shared" si="31"/>
        <v>1</v>
      </c>
      <c r="AF55" s="416">
        <f t="shared" si="32"/>
        <v>1</v>
      </c>
      <c r="AG55" s="417" t="str">
        <f t="shared" si="33"/>
        <v/>
      </c>
      <c r="AH55" s="417" t="str">
        <f t="shared" si="34"/>
        <v/>
      </c>
      <c r="AI55" s="71"/>
      <c r="AJ55" s="82"/>
      <c r="AL55" s="110" t="str">
        <f t="shared" si="35"/>
        <v/>
      </c>
      <c r="AM55" s="601" t="str">
        <f t="shared" si="36"/>
        <v/>
      </c>
      <c r="AN55" s="428" t="str">
        <f t="shared" si="37"/>
        <v/>
      </c>
      <c r="AO55" s="434"/>
      <c r="AP55" s="447" t="str">
        <f t="shared" si="38"/>
        <v/>
      </c>
      <c r="AQ55" s="448" t="str">
        <f t="shared" si="39"/>
        <v/>
      </c>
      <c r="AR55" s="448" t="str">
        <f t="shared" si="40"/>
        <v/>
      </c>
      <c r="AS55" s="448" t="str">
        <f t="shared" si="41"/>
        <v/>
      </c>
      <c r="AT55" s="448" t="str">
        <f t="shared" si="42"/>
        <v/>
      </c>
      <c r="AU55" s="448" t="str">
        <f t="shared" si="43"/>
        <v/>
      </c>
      <c r="AV55" s="448" t="str">
        <f t="shared" si="44"/>
        <v/>
      </c>
      <c r="AW55" s="448" t="str">
        <f t="shared" si="45"/>
        <v/>
      </c>
      <c r="AX55" s="448" t="str">
        <f t="shared" si="46"/>
        <v/>
      </c>
      <c r="AY55" s="448" t="str">
        <f t="shared" si="47"/>
        <v/>
      </c>
      <c r="AZ55" s="448" t="str">
        <f t="shared" si="48"/>
        <v/>
      </c>
      <c r="BA55" s="428" t="str">
        <f t="shared" si="49"/>
        <v/>
      </c>
      <c r="BE55" s="170"/>
      <c r="BF55" s="170"/>
      <c r="BG55" s="170"/>
      <c r="BH55" s="170"/>
      <c r="BI55" s="171"/>
      <c r="BJ55" s="170"/>
      <c r="BK55" s="170"/>
      <c r="BL55" s="170"/>
      <c r="BM55" s="170"/>
      <c r="BN55" s="108"/>
      <c r="BO55" s="172"/>
      <c r="BP55" s="173"/>
      <c r="BQ55" s="170"/>
      <c r="BR55" s="170"/>
      <c r="BS55" s="170"/>
      <c r="BT55" s="170"/>
      <c r="BU55" s="170"/>
      <c r="BV55" s="170"/>
      <c r="BW55" s="170"/>
      <c r="BX55" s="170"/>
      <c r="BY55" s="170"/>
      <c r="BZ55" s="170"/>
      <c r="CA55" s="170"/>
      <c r="CB55" s="170"/>
      <c r="CC55" s="172"/>
      <c r="CD55" s="172"/>
      <c r="CE55" s="174"/>
      <c r="CF55" s="173"/>
      <c r="CG55" s="170"/>
      <c r="CH55" s="170"/>
      <c r="CI55" s="170"/>
      <c r="CJ55" s="170"/>
      <c r="CK55" s="170"/>
      <c r="CL55" s="170"/>
      <c r="CM55" s="170"/>
      <c r="CN55" s="170"/>
      <c r="CO55" s="615" t="str">
        <f t="shared" si="50"/>
        <v/>
      </c>
      <c r="CP55" s="613" t="str">
        <f t="shared" si="51"/>
        <v/>
      </c>
    </row>
    <row r="56" spans="2:94" ht="18" customHeight="1" x14ac:dyDescent="0.2">
      <c r="B56" s="78"/>
      <c r="C56" s="71"/>
      <c r="D56" s="608"/>
      <c r="E56" s="90"/>
      <c r="F56" s="67"/>
      <c r="G56" s="67"/>
      <c r="H56" s="91"/>
      <c r="I56" s="91"/>
      <c r="J56" s="91"/>
      <c r="K56" s="67"/>
      <c r="L56" s="93"/>
      <c r="M56" s="112"/>
      <c r="N56" s="320"/>
      <c r="O56" s="321"/>
      <c r="P56" s="321"/>
      <c r="Q56" s="321"/>
      <c r="R56" s="321"/>
      <c r="S56" s="321"/>
      <c r="T56" s="321"/>
      <c r="U56" s="321"/>
      <c r="V56" s="321"/>
      <c r="W56" s="321"/>
      <c r="X56" s="321"/>
      <c r="Y56" s="322"/>
      <c r="Z56" s="539"/>
      <c r="AA56" s="414">
        <f t="shared" si="27"/>
        <v>1</v>
      </c>
      <c r="AB56" s="96">
        <f t="shared" si="28"/>
        <v>0</v>
      </c>
      <c r="AC56" s="415" t="str">
        <f t="shared" si="29"/>
        <v/>
      </c>
      <c r="AD56" s="440" t="str">
        <f t="shared" si="30"/>
        <v/>
      </c>
      <c r="AE56" s="416">
        <f t="shared" si="31"/>
        <v>1</v>
      </c>
      <c r="AF56" s="416">
        <f t="shared" si="32"/>
        <v>1</v>
      </c>
      <c r="AG56" s="417" t="str">
        <f t="shared" si="33"/>
        <v/>
      </c>
      <c r="AH56" s="417" t="str">
        <f t="shared" si="34"/>
        <v/>
      </c>
      <c r="AI56" s="71"/>
      <c r="AJ56" s="82"/>
      <c r="AL56" s="110" t="str">
        <f t="shared" si="35"/>
        <v/>
      </c>
      <c r="AM56" s="601" t="str">
        <f t="shared" si="36"/>
        <v/>
      </c>
      <c r="AN56" s="428" t="str">
        <f t="shared" si="37"/>
        <v/>
      </c>
      <c r="AO56" s="434"/>
      <c r="AP56" s="447" t="str">
        <f t="shared" si="38"/>
        <v/>
      </c>
      <c r="AQ56" s="448" t="str">
        <f t="shared" si="39"/>
        <v/>
      </c>
      <c r="AR56" s="448" t="str">
        <f t="shared" si="40"/>
        <v/>
      </c>
      <c r="AS56" s="448" t="str">
        <f t="shared" si="41"/>
        <v/>
      </c>
      <c r="AT56" s="448" t="str">
        <f t="shared" si="42"/>
        <v/>
      </c>
      <c r="AU56" s="448" t="str">
        <f t="shared" si="43"/>
        <v/>
      </c>
      <c r="AV56" s="448" t="str">
        <f t="shared" si="44"/>
        <v/>
      </c>
      <c r="AW56" s="448" t="str">
        <f t="shared" si="45"/>
        <v/>
      </c>
      <c r="AX56" s="448" t="str">
        <f t="shared" si="46"/>
        <v/>
      </c>
      <c r="AY56" s="448" t="str">
        <f t="shared" si="47"/>
        <v/>
      </c>
      <c r="AZ56" s="448" t="str">
        <f t="shared" si="48"/>
        <v/>
      </c>
      <c r="BA56" s="428" t="str">
        <f t="shared" si="49"/>
        <v/>
      </c>
      <c r="BE56" s="170" t="s">
        <v>221</v>
      </c>
      <c r="BF56" s="170" t="s">
        <v>221</v>
      </c>
      <c r="BG56" s="170" t="s">
        <v>221</v>
      </c>
      <c r="BH56" s="170" t="s">
        <v>221</v>
      </c>
      <c r="BI56" s="171" t="s">
        <v>221</v>
      </c>
      <c r="BJ56" s="170" t="s">
        <v>221</v>
      </c>
      <c r="BK56" s="170" t="s">
        <v>221</v>
      </c>
      <c r="BL56" s="170" t="s">
        <v>221</v>
      </c>
      <c r="BM56" s="170" t="s">
        <v>141</v>
      </c>
      <c r="BN56" s="108" t="s">
        <v>141</v>
      </c>
      <c r="BO56" s="170" t="s">
        <v>141</v>
      </c>
      <c r="BP56" s="173" t="s">
        <v>142</v>
      </c>
      <c r="BQ56" s="170" t="s">
        <v>141</v>
      </c>
      <c r="BR56" s="170" t="s">
        <v>142</v>
      </c>
      <c r="BS56" s="170" t="s">
        <v>141</v>
      </c>
      <c r="BT56" s="170" t="s">
        <v>141</v>
      </c>
      <c r="BU56" s="170" t="s">
        <v>141</v>
      </c>
      <c r="BV56" s="170" t="s">
        <v>141</v>
      </c>
      <c r="BW56" s="170" t="s">
        <v>141</v>
      </c>
      <c r="BX56" s="170" t="s">
        <v>142</v>
      </c>
      <c r="BY56" s="170" t="s">
        <v>142</v>
      </c>
      <c r="BZ56" s="170" t="s">
        <v>142</v>
      </c>
      <c r="CA56" s="170" t="s">
        <v>143</v>
      </c>
      <c r="CB56" s="170" t="s">
        <v>143</v>
      </c>
      <c r="CC56" s="170" t="str">
        <f>IF(CC57="","",VLOOKUP(CC57,$CC$59:$CD$61,2,FALSE))</f>
        <v/>
      </c>
      <c r="CD56" s="170" t="str">
        <f>IF(CD57="","",VLOOKUP(CD57,$CC$59:$CD$61,2,FALSE))</f>
        <v/>
      </c>
      <c r="CE56" s="173" t="s">
        <v>222</v>
      </c>
      <c r="CF56" s="173" t="s">
        <v>222</v>
      </c>
      <c r="CG56" s="170" t="s">
        <v>222</v>
      </c>
      <c r="CH56" s="170" t="s">
        <v>222</v>
      </c>
      <c r="CI56" s="170" t="s">
        <v>144</v>
      </c>
      <c r="CJ56" s="170" t="s">
        <v>144</v>
      </c>
      <c r="CK56" s="170" t="s">
        <v>144</v>
      </c>
      <c r="CL56" s="170" t="s">
        <v>222</v>
      </c>
      <c r="CM56" s="170" t="s">
        <v>144</v>
      </c>
      <c r="CN56" s="170" t="s">
        <v>87</v>
      </c>
      <c r="CO56" s="615" t="str">
        <f t="shared" si="50"/>
        <v/>
      </c>
      <c r="CP56" s="613" t="str">
        <f t="shared" si="51"/>
        <v/>
      </c>
    </row>
    <row r="57" spans="2:94" ht="18" customHeight="1" thickBot="1" x14ac:dyDescent="0.25">
      <c r="B57" s="78"/>
      <c r="C57" s="71"/>
      <c r="D57" s="608"/>
      <c r="E57" s="90"/>
      <c r="F57" s="67"/>
      <c r="G57" s="67"/>
      <c r="H57" s="91"/>
      <c r="I57" s="91"/>
      <c r="J57" s="91"/>
      <c r="K57" s="67"/>
      <c r="L57" s="93"/>
      <c r="M57" s="112"/>
      <c r="N57" s="320"/>
      <c r="O57" s="321"/>
      <c r="P57" s="321"/>
      <c r="Q57" s="321"/>
      <c r="R57" s="321"/>
      <c r="S57" s="321"/>
      <c r="T57" s="321"/>
      <c r="U57" s="321"/>
      <c r="V57" s="321"/>
      <c r="W57" s="321"/>
      <c r="X57" s="321"/>
      <c r="Y57" s="322"/>
      <c r="Z57" s="539"/>
      <c r="AA57" s="414">
        <f t="shared" si="27"/>
        <v>1</v>
      </c>
      <c r="AB57" s="96">
        <f t="shared" si="28"/>
        <v>0</v>
      </c>
      <c r="AC57" s="415" t="str">
        <f t="shared" si="29"/>
        <v/>
      </c>
      <c r="AD57" s="440" t="str">
        <f t="shared" si="30"/>
        <v/>
      </c>
      <c r="AE57" s="416">
        <f t="shared" si="31"/>
        <v>1</v>
      </c>
      <c r="AF57" s="416">
        <f t="shared" si="32"/>
        <v>1</v>
      </c>
      <c r="AG57" s="417" t="str">
        <f t="shared" si="33"/>
        <v/>
      </c>
      <c r="AH57" s="417" t="str">
        <f t="shared" si="34"/>
        <v/>
      </c>
      <c r="AI57" s="71"/>
      <c r="AJ57" s="82"/>
      <c r="AL57" s="110" t="str">
        <f t="shared" si="35"/>
        <v/>
      </c>
      <c r="AM57" s="601" t="str">
        <f t="shared" si="36"/>
        <v/>
      </c>
      <c r="AN57" s="428" t="str">
        <f t="shared" si="37"/>
        <v/>
      </c>
      <c r="AO57" s="434"/>
      <c r="AP57" s="447" t="str">
        <f t="shared" si="38"/>
        <v/>
      </c>
      <c r="AQ57" s="448" t="str">
        <f t="shared" si="39"/>
        <v/>
      </c>
      <c r="AR57" s="448" t="str">
        <f t="shared" si="40"/>
        <v/>
      </c>
      <c r="AS57" s="448" t="str">
        <f t="shared" si="41"/>
        <v/>
      </c>
      <c r="AT57" s="448" t="str">
        <f t="shared" si="42"/>
        <v/>
      </c>
      <c r="AU57" s="448" t="str">
        <f t="shared" si="43"/>
        <v/>
      </c>
      <c r="AV57" s="448" t="str">
        <f t="shared" si="44"/>
        <v/>
      </c>
      <c r="AW57" s="448" t="str">
        <f t="shared" si="45"/>
        <v/>
      </c>
      <c r="AX57" s="448" t="str">
        <f t="shared" si="46"/>
        <v/>
      </c>
      <c r="AY57" s="448" t="str">
        <f t="shared" si="47"/>
        <v/>
      </c>
      <c r="AZ57" s="448" t="str">
        <f t="shared" si="48"/>
        <v/>
      </c>
      <c r="BA57" s="428" t="str">
        <f t="shared" si="49"/>
        <v/>
      </c>
      <c r="BE57" s="175" t="s">
        <v>145</v>
      </c>
      <c r="BF57" s="175" t="s">
        <v>145</v>
      </c>
      <c r="BG57" s="175" t="s">
        <v>145</v>
      </c>
      <c r="BH57" s="175" t="s">
        <v>145</v>
      </c>
      <c r="BI57" s="175" t="s">
        <v>145</v>
      </c>
      <c r="BJ57" s="175" t="s">
        <v>145</v>
      </c>
      <c r="BK57" s="175" t="s">
        <v>145</v>
      </c>
      <c r="BL57" s="175" t="s">
        <v>145</v>
      </c>
      <c r="BM57" s="175" t="s">
        <v>220</v>
      </c>
      <c r="BN57" s="115" t="s">
        <v>220</v>
      </c>
      <c r="BO57" s="170" t="s">
        <v>220</v>
      </c>
      <c r="BP57" s="146" t="s">
        <v>97</v>
      </c>
      <c r="BQ57" s="175" t="s">
        <v>220</v>
      </c>
      <c r="BR57" s="175" t="s">
        <v>97</v>
      </c>
      <c r="BS57" s="175" t="s">
        <v>220</v>
      </c>
      <c r="BT57" s="175" t="s">
        <v>220</v>
      </c>
      <c r="BU57" s="175" t="s">
        <v>220</v>
      </c>
      <c r="BV57" s="175" t="s">
        <v>220</v>
      </c>
      <c r="BW57" s="175" t="s">
        <v>220</v>
      </c>
      <c r="BX57" s="175" t="s">
        <v>97</v>
      </c>
      <c r="BY57" s="175" t="s">
        <v>97</v>
      </c>
      <c r="BZ57" s="175" t="s">
        <v>97</v>
      </c>
      <c r="CA57" s="175" t="s">
        <v>99</v>
      </c>
      <c r="CB57" s="175" t="s">
        <v>99</v>
      </c>
      <c r="CC57" s="170" t="str">
        <f>IF(G31="","",G31)</f>
        <v/>
      </c>
      <c r="CD57" s="170" t="str">
        <f>IF(G32="","",G32)</f>
        <v/>
      </c>
      <c r="CE57" s="173" t="s">
        <v>192</v>
      </c>
      <c r="CF57" s="146" t="s">
        <v>192</v>
      </c>
      <c r="CG57" s="175" t="s">
        <v>192</v>
      </c>
      <c r="CH57" s="175" t="s">
        <v>192</v>
      </c>
      <c r="CI57" s="175" t="s">
        <v>201</v>
      </c>
      <c r="CJ57" s="175" t="s">
        <v>23</v>
      </c>
      <c r="CK57" s="175" t="s">
        <v>23</v>
      </c>
      <c r="CL57" s="175" t="s">
        <v>192</v>
      </c>
      <c r="CM57" s="175" t="s">
        <v>23</v>
      </c>
      <c r="CN57" s="175" t="s">
        <v>23</v>
      </c>
      <c r="CO57" s="615" t="str">
        <f t="shared" si="50"/>
        <v/>
      </c>
      <c r="CP57" s="613" t="str">
        <f t="shared" si="51"/>
        <v/>
      </c>
    </row>
    <row r="58" spans="2:94" ht="18" customHeight="1" thickBot="1" x14ac:dyDescent="0.25">
      <c r="B58" s="78"/>
      <c r="C58" s="71"/>
      <c r="D58" s="608"/>
      <c r="E58" s="90"/>
      <c r="F58" s="67"/>
      <c r="G58" s="67"/>
      <c r="H58" s="91"/>
      <c r="I58" s="91"/>
      <c r="J58" s="91"/>
      <c r="K58" s="67"/>
      <c r="L58" s="93"/>
      <c r="M58" s="112"/>
      <c r="N58" s="320"/>
      <c r="O58" s="321"/>
      <c r="P58" s="321"/>
      <c r="Q58" s="321"/>
      <c r="R58" s="321"/>
      <c r="S58" s="321"/>
      <c r="T58" s="321"/>
      <c r="U58" s="321"/>
      <c r="V58" s="321"/>
      <c r="W58" s="321"/>
      <c r="X58" s="321"/>
      <c r="Y58" s="322"/>
      <c r="Z58" s="539"/>
      <c r="AA58" s="414">
        <f t="shared" si="27"/>
        <v>1</v>
      </c>
      <c r="AB58" s="96">
        <f t="shared" si="28"/>
        <v>0</v>
      </c>
      <c r="AC58" s="415" t="str">
        <f t="shared" si="29"/>
        <v/>
      </c>
      <c r="AD58" s="440" t="str">
        <f t="shared" si="30"/>
        <v/>
      </c>
      <c r="AE58" s="416">
        <f t="shared" si="31"/>
        <v>1</v>
      </c>
      <c r="AF58" s="416">
        <f t="shared" si="32"/>
        <v>1</v>
      </c>
      <c r="AG58" s="417" t="str">
        <f t="shared" si="33"/>
        <v/>
      </c>
      <c r="AH58" s="417" t="str">
        <f t="shared" si="34"/>
        <v/>
      </c>
      <c r="AI58" s="71"/>
      <c r="AJ58" s="82"/>
      <c r="AL58" s="110" t="str">
        <f t="shared" si="35"/>
        <v/>
      </c>
      <c r="AM58" s="601" t="str">
        <f t="shared" si="36"/>
        <v/>
      </c>
      <c r="AN58" s="428" t="str">
        <f t="shared" si="37"/>
        <v/>
      </c>
      <c r="AO58" s="434"/>
      <c r="AP58" s="447" t="str">
        <f t="shared" si="38"/>
        <v/>
      </c>
      <c r="AQ58" s="448" t="str">
        <f t="shared" si="39"/>
        <v/>
      </c>
      <c r="AR58" s="448" t="str">
        <f t="shared" si="40"/>
        <v/>
      </c>
      <c r="AS58" s="448" t="str">
        <f t="shared" si="41"/>
        <v/>
      </c>
      <c r="AT58" s="448" t="str">
        <f t="shared" si="42"/>
        <v/>
      </c>
      <c r="AU58" s="448" t="str">
        <f t="shared" si="43"/>
        <v/>
      </c>
      <c r="AV58" s="448" t="str">
        <f t="shared" si="44"/>
        <v/>
      </c>
      <c r="AW58" s="448" t="str">
        <f t="shared" si="45"/>
        <v/>
      </c>
      <c r="AX58" s="448" t="str">
        <f t="shared" si="46"/>
        <v/>
      </c>
      <c r="AY58" s="448" t="str">
        <f t="shared" si="47"/>
        <v/>
      </c>
      <c r="AZ58" s="448" t="str">
        <f t="shared" si="48"/>
        <v/>
      </c>
      <c r="BA58" s="428" t="str">
        <f t="shared" si="49"/>
        <v/>
      </c>
      <c r="BE58" s="155"/>
      <c r="BF58" s="155"/>
      <c r="BG58" s="155"/>
      <c r="BH58" s="155"/>
      <c r="BI58" s="155"/>
      <c r="BJ58" s="155"/>
      <c r="BK58" s="155"/>
      <c r="BL58" s="83"/>
      <c r="BM58" s="71"/>
      <c r="BO58" s="170" t="s">
        <v>146</v>
      </c>
      <c r="CC58" s="101"/>
      <c r="CD58" s="174"/>
      <c r="CE58" s="83"/>
      <c r="CO58" s="613" t="str">
        <f t="shared" si="50"/>
        <v/>
      </c>
      <c r="CP58" s="613" t="str">
        <f t="shared" si="51"/>
        <v/>
      </c>
    </row>
    <row r="59" spans="2:94" ht="18" customHeight="1" thickBot="1" x14ac:dyDescent="0.25">
      <c r="B59" s="78"/>
      <c r="C59" s="71"/>
      <c r="D59" s="608"/>
      <c r="E59" s="90"/>
      <c r="F59" s="67"/>
      <c r="G59" s="67"/>
      <c r="H59" s="91"/>
      <c r="I59" s="91"/>
      <c r="J59" s="91"/>
      <c r="K59" s="67"/>
      <c r="L59" s="93"/>
      <c r="M59" s="112"/>
      <c r="N59" s="320"/>
      <c r="O59" s="321"/>
      <c r="P59" s="321"/>
      <c r="Q59" s="321"/>
      <c r="R59" s="321"/>
      <c r="S59" s="321"/>
      <c r="T59" s="321"/>
      <c r="U59" s="321"/>
      <c r="V59" s="321"/>
      <c r="W59" s="321"/>
      <c r="X59" s="321"/>
      <c r="Y59" s="322"/>
      <c r="Z59" s="539"/>
      <c r="AA59" s="414">
        <f t="shared" si="27"/>
        <v>1</v>
      </c>
      <c r="AB59" s="96">
        <f t="shared" si="28"/>
        <v>0</v>
      </c>
      <c r="AC59" s="415" t="str">
        <f t="shared" si="29"/>
        <v/>
      </c>
      <c r="AD59" s="440" t="str">
        <f t="shared" si="30"/>
        <v/>
      </c>
      <c r="AE59" s="416">
        <f t="shared" si="31"/>
        <v>1</v>
      </c>
      <c r="AF59" s="416">
        <f t="shared" si="32"/>
        <v>1</v>
      </c>
      <c r="AG59" s="417" t="str">
        <f t="shared" si="33"/>
        <v/>
      </c>
      <c r="AH59" s="417" t="str">
        <f t="shared" si="34"/>
        <v/>
      </c>
      <c r="AI59" s="71"/>
      <c r="AJ59" s="82"/>
      <c r="AL59" s="110" t="str">
        <f t="shared" si="35"/>
        <v/>
      </c>
      <c r="AM59" s="601" t="str">
        <f t="shared" si="36"/>
        <v/>
      </c>
      <c r="AN59" s="428" t="str">
        <f t="shared" si="37"/>
        <v/>
      </c>
      <c r="AO59" s="434"/>
      <c r="AP59" s="447" t="str">
        <f t="shared" si="38"/>
        <v/>
      </c>
      <c r="AQ59" s="448" t="str">
        <f t="shared" si="39"/>
        <v/>
      </c>
      <c r="AR59" s="448" t="str">
        <f t="shared" si="40"/>
        <v/>
      </c>
      <c r="AS59" s="448" t="str">
        <f t="shared" si="41"/>
        <v/>
      </c>
      <c r="AT59" s="448" t="str">
        <f t="shared" si="42"/>
        <v/>
      </c>
      <c r="AU59" s="448" t="str">
        <f t="shared" si="43"/>
        <v/>
      </c>
      <c r="AV59" s="448" t="str">
        <f t="shared" si="44"/>
        <v/>
      </c>
      <c r="AW59" s="448" t="str">
        <f t="shared" si="45"/>
        <v/>
      </c>
      <c r="AX59" s="448" t="str">
        <f t="shared" si="46"/>
        <v/>
      </c>
      <c r="AY59" s="448" t="str">
        <f t="shared" si="47"/>
        <v/>
      </c>
      <c r="AZ59" s="448" t="str">
        <f t="shared" si="48"/>
        <v/>
      </c>
      <c r="BA59" s="428" t="str">
        <f t="shared" si="49"/>
        <v/>
      </c>
      <c r="BD59" s="345"/>
      <c r="BE59" s="346" t="s">
        <v>147</v>
      </c>
      <c r="BF59" s="346" t="s">
        <v>148</v>
      </c>
      <c r="BG59" s="346" t="s">
        <v>149</v>
      </c>
      <c r="BH59" s="346" t="s">
        <v>76</v>
      </c>
      <c r="BI59" s="399" t="s">
        <v>150</v>
      </c>
      <c r="BJ59" s="346" t="s">
        <v>151</v>
      </c>
      <c r="BK59" s="346" t="s">
        <v>298</v>
      </c>
      <c r="BL59" s="346" t="s">
        <v>214</v>
      </c>
      <c r="BM59" s="348" t="s">
        <v>306</v>
      </c>
      <c r="BO59" s="175" t="s">
        <v>99</v>
      </c>
      <c r="CC59" s="108" t="s">
        <v>219</v>
      </c>
      <c r="CD59" s="173" t="s">
        <v>216</v>
      </c>
      <c r="CE59" s="71"/>
      <c r="CO59" s="613" t="str">
        <f t="shared" si="50"/>
        <v/>
      </c>
      <c r="CP59" s="613" t="str">
        <f t="shared" si="51"/>
        <v/>
      </c>
    </row>
    <row r="60" spans="2:94" ht="18" customHeight="1" thickBot="1" x14ac:dyDescent="0.25">
      <c r="B60" s="78"/>
      <c r="C60" s="71"/>
      <c r="D60" s="608"/>
      <c r="E60" s="90"/>
      <c r="F60" s="67"/>
      <c r="G60" s="67"/>
      <c r="H60" s="91"/>
      <c r="I60" s="91"/>
      <c r="J60" s="91"/>
      <c r="K60" s="67"/>
      <c r="L60" s="93"/>
      <c r="M60" s="112"/>
      <c r="N60" s="320"/>
      <c r="O60" s="321"/>
      <c r="P60" s="321"/>
      <c r="Q60" s="321"/>
      <c r="R60" s="321"/>
      <c r="S60" s="321"/>
      <c r="T60" s="321"/>
      <c r="U60" s="321"/>
      <c r="V60" s="321"/>
      <c r="W60" s="321"/>
      <c r="X60" s="321"/>
      <c r="Y60" s="322"/>
      <c r="Z60" s="539"/>
      <c r="AA60" s="414">
        <f t="shared" si="27"/>
        <v>1</v>
      </c>
      <c r="AB60" s="96">
        <f t="shared" si="28"/>
        <v>0</v>
      </c>
      <c r="AC60" s="415" t="str">
        <f t="shared" si="29"/>
        <v/>
      </c>
      <c r="AD60" s="440" t="str">
        <f t="shared" si="30"/>
        <v/>
      </c>
      <c r="AE60" s="416">
        <f t="shared" si="31"/>
        <v>1</v>
      </c>
      <c r="AF60" s="416">
        <f t="shared" si="32"/>
        <v>1</v>
      </c>
      <c r="AG60" s="417" t="str">
        <f t="shared" si="33"/>
        <v/>
      </c>
      <c r="AH60" s="417" t="str">
        <f t="shared" si="34"/>
        <v/>
      </c>
      <c r="AI60" s="71"/>
      <c r="AJ60" s="82"/>
      <c r="AL60" s="110" t="str">
        <f t="shared" si="35"/>
        <v/>
      </c>
      <c r="AM60" s="601" t="str">
        <f t="shared" si="36"/>
        <v/>
      </c>
      <c r="AN60" s="428" t="str">
        <f t="shared" si="37"/>
        <v/>
      </c>
      <c r="AO60" s="434"/>
      <c r="AP60" s="447" t="str">
        <f t="shared" si="38"/>
        <v/>
      </c>
      <c r="AQ60" s="448" t="str">
        <f t="shared" si="39"/>
        <v/>
      </c>
      <c r="AR60" s="448" t="str">
        <f t="shared" si="40"/>
        <v/>
      </c>
      <c r="AS60" s="448" t="str">
        <f t="shared" si="41"/>
        <v/>
      </c>
      <c r="AT60" s="448" t="str">
        <f t="shared" si="42"/>
        <v/>
      </c>
      <c r="AU60" s="448" t="str">
        <f t="shared" si="43"/>
        <v/>
      </c>
      <c r="AV60" s="448" t="str">
        <f t="shared" si="44"/>
        <v/>
      </c>
      <c r="AW60" s="448" t="str">
        <f t="shared" si="45"/>
        <v/>
      </c>
      <c r="AX60" s="448" t="str">
        <f t="shared" si="46"/>
        <v/>
      </c>
      <c r="AY60" s="448" t="str">
        <f t="shared" si="47"/>
        <v/>
      </c>
      <c r="AZ60" s="448" t="str">
        <f t="shared" si="48"/>
        <v/>
      </c>
      <c r="BA60" s="428" t="str">
        <f t="shared" si="49"/>
        <v/>
      </c>
      <c r="BD60" s="345"/>
      <c r="BE60" s="346" t="s">
        <v>147</v>
      </c>
      <c r="BF60" s="346" t="s">
        <v>148</v>
      </c>
      <c r="BG60" s="346" t="s">
        <v>149</v>
      </c>
      <c r="BH60" s="346" t="s">
        <v>76</v>
      </c>
      <c r="BI60" s="399" t="s">
        <v>150</v>
      </c>
      <c r="BJ60" s="346" t="s">
        <v>151</v>
      </c>
      <c r="BK60" s="583" t="s">
        <v>298</v>
      </c>
      <c r="BL60" s="346" t="s">
        <v>215</v>
      </c>
      <c r="BM60" s="348" t="s">
        <v>306</v>
      </c>
      <c r="CC60" s="108" t="s">
        <v>224</v>
      </c>
      <c r="CD60" s="173" t="s">
        <v>225</v>
      </c>
      <c r="CE60" s="71"/>
      <c r="CO60" s="613" t="str">
        <f t="shared" si="50"/>
        <v/>
      </c>
      <c r="CP60" s="613" t="str">
        <f t="shared" si="51"/>
        <v/>
      </c>
    </row>
    <row r="61" spans="2:94" ht="18" customHeight="1" thickBot="1" x14ac:dyDescent="0.25">
      <c r="B61" s="78"/>
      <c r="C61" s="71"/>
      <c r="D61" s="608"/>
      <c r="E61" s="90"/>
      <c r="F61" s="67"/>
      <c r="G61" s="67"/>
      <c r="H61" s="91"/>
      <c r="I61" s="91"/>
      <c r="J61" s="91"/>
      <c r="K61" s="67"/>
      <c r="L61" s="93"/>
      <c r="M61" s="112"/>
      <c r="N61" s="320"/>
      <c r="O61" s="321"/>
      <c r="P61" s="321"/>
      <c r="Q61" s="321"/>
      <c r="R61" s="321"/>
      <c r="S61" s="321"/>
      <c r="T61" s="321"/>
      <c r="U61" s="321"/>
      <c r="V61" s="321"/>
      <c r="W61" s="321"/>
      <c r="X61" s="321"/>
      <c r="Y61" s="322"/>
      <c r="Z61" s="539"/>
      <c r="AA61" s="414">
        <f t="shared" si="27"/>
        <v>1</v>
      </c>
      <c r="AB61" s="96">
        <f t="shared" si="28"/>
        <v>0</v>
      </c>
      <c r="AC61" s="415" t="str">
        <f t="shared" si="29"/>
        <v/>
      </c>
      <c r="AD61" s="440" t="str">
        <f t="shared" si="30"/>
        <v/>
      </c>
      <c r="AE61" s="416">
        <f t="shared" si="31"/>
        <v>1</v>
      </c>
      <c r="AF61" s="416">
        <f t="shared" si="32"/>
        <v>1</v>
      </c>
      <c r="AG61" s="417" t="str">
        <f t="shared" si="33"/>
        <v/>
      </c>
      <c r="AH61" s="417" t="str">
        <f t="shared" si="34"/>
        <v/>
      </c>
      <c r="AI61" s="71"/>
      <c r="AJ61" s="82"/>
      <c r="AL61" s="110" t="str">
        <f t="shared" si="35"/>
        <v/>
      </c>
      <c r="AM61" s="601" t="str">
        <f t="shared" si="36"/>
        <v/>
      </c>
      <c r="AN61" s="428" t="str">
        <f t="shared" si="37"/>
        <v/>
      </c>
      <c r="AO61" s="434"/>
      <c r="AP61" s="447" t="str">
        <f t="shared" si="38"/>
        <v/>
      </c>
      <c r="AQ61" s="448" t="str">
        <f t="shared" si="39"/>
        <v/>
      </c>
      <c r="AR61" s="448" t="str">
        <f t="shared" si="40"/>
        <v/>
      </c>
      <c r="AS61" s="448" t="str">
        <f t="shared" si="41"/>
        <v/>
      </c>
      <c r="AT61" s="448" t="str">
        <f t="shared" si="42"/>
        <v/>
      </c>
      <c r="AU61" s="448" t="str">
        <f t="shared" si="43"/>
        <v/>
      </c>
      <c r="AV61" s="448" t="str">
        <f t="shared" si="44"/>
        <v/>
      </c>
      <c r="AW61" s="448" t="str">
        <f t="shared" si="45"/>
        <v/>
      </c>
      <c r="AX61" s="448" t="str">
        <f t="shared" si="46"/>
        <v/>
      </c>
      <c r="AY61" s="448" t="str">
        <f t="shared" si="47"/>
        <v/>
      </c>
      <c r="AZ61" s="448" t="str">
        <f t="shared" si="48"/>
        <v/>
      </c>
      <c r="BA61" s="428" t="str">
        <f t="shared" si="49"/>
        <v/>
      </c>
      <c r="BD61" s="173"/>
      <c r="BE61" s="101"/>
      <c r="BF61" s="172"/>
      <c r="BG61" s="101"/>
      <c r="BH61" s="172"/>
      <c r="BI61" s="398"/>
      <c r="BJ61" s="172"/>
      <c r="BK61" s="172"/>
      <c r="BL61" s="172"/>
      <c r="BM61" s="172" t="s">
        <v>78</v>
      </c>
      <c r="CC61" s="115" t="s">
        <v>217</v>
      </c>
      <c r="CD61" s="146" t="s">
        <v>218</v>
      </c>
      <c r="CE61" s="71"/>
      <c r="CO61" s="613" t="str">
        <f t="shared" si="50"/>
        <v/>
      </c>
      <c r="CP61" s="613" t="str">
        <f t="shared" si="51"/>
        <v/>
      </c>
    </row>
    <row r="62" spans="2:94" ht="18" customHeight="1" x14ac:dyDescent="0.2">
      <c r="B62" s="78"/>
      <c r="C62" s="71"/>
      <c r="D62" s="608"/>
      <c r="E62" s="90"/>
      <c r="F62" s="67"/>
      <c r="G62" s="67"/>
      <c r="H62" s="91"/>
      <c r="I62" s="91"/>
      <c r="J62" s="91"/>
      <c r="K62" s="67"/>
      <c r="L62" s="93"/>
      <c r="M62" s="112"/>
      <c r="N62" s="320"/>
      <c r="O62" s="321"/>
      <c r="P62" s="321"/>
      <c r="Q62" s="321"/>
      <c r="R62" s="321"/>
      <c r="S62" s="321"/>
      <c r="T62" s="321"/>
      <c r="U62" s="321"/>
      <c r="V62" s="321"/>
      <c r="W62" s="321"/>
      <c r="X62" s="321"/>
      <c r="Y62" s="322"/>
      <c r="Z62" s="539"/>
      <c r="AA62" s="414">
        <f t="shared" si="27"/>
        <v>1</v>
      </c>
      <c r="AB62" s="96">
        <f t="shared" si="28"/>
        <v>0</v>
      </c>
      <c r="AC62" s="415" t="str">
        <f t="shared" si="29"/>
        <v/>
      </c>
      <c r="AD62" s="440" t="str">
        <f t="shared" si="30"/>
        <v/>
      </c>
      <c r="AE62" s="416">
        <f t="shared" si="31"/>
        <v>1</v>
      </c>
      <c r="AF62" s="416">
        <f t="shared" si="32"/>
        <v>1</v>
      </c>
      <c r="AG62" s="417" t="str">
        <f t="shared" si="33"/>
        <v/>
      </c>
      <c r="AH62" s="417" t="str">
        <f t="shared" si="34"/>
        <v/>
      </c>
      <c r="AI62" s="71"/>
      <c r="AJ62" s="82"/>
      <c r="AL62" s="110" t="str">
        <f t="shared" si="35"/>
        <v/>
      </c>
      <c r="AM62" s="601" t="str">
        <f t="shared" si="36"/>
        <v/>
      </c>
      <c r="AN62" s="428" t="str">
        <f t="shared" si="37"/>
        <v/>
      </c>
      <c r="AO62" s="434"/>
      <c r="AP62" s="447" t="str">
        <f t="shared" si="38"/>
        <v/>
      </c>
      <c r="AQ62" s="448" t="str">
        <f t="shared" si="39"/>
        <v/>
      </c>
      <c r="AR62" s="448" t="str">
        <f t="shared" si="40"/>
        <v/>
      </c>
      <c r="AS62" s="448" t="str">
        <f t="shared" si="41"/>
        <v/>
      </c>
      <c r="AT62" s="448" t="str">
        <f t="shared" si="42"/>
        <v/>
      </c>
      <c r="AU62" s="448" t="str">
        <f t="shared" si="43"/>
        <v/>
      </c>
      <c r="AV62" s="448" t="str">
        <f t="shared" si="44"/>
        <v/>
      </c>
      <c r="AW62" s="448" t="str">
        <f t="shared" si="45"/>
        <v/>
      </c>
      <c r="AX62" s="448" t="str">
        <f t="shared" si="46"/>
        <v/>
      </c>
      <c r="AY62" s="448" t="str">
        <f t="shared" si="47"/>
        <v/>
      </c>
      <c r="AZ62" s="448" t="str">
        <f t="shared" si="48"/>
        <v/>
      </c>
      <c r="BA62" s="428" t="str">
        <f t="shared" si="49"/>
        <v/>
      </c>
      <c r="BD62" s="173"/>
      <c r="BE62" s="547" t="s">
        <v>288</v>
      </c>
      <c r="BF62" s="170" t="s">
        <v>78</v>
      </c>
      <c r="BG62" s="170" t="s">
        <v>152</v>
      </c>
      <c r="BH62" s="170" t="s">
        <v>78</v>
      </c>
      <c r="BI62" s="170" t="s">
        <v>78</v>
      </c>
      <c r="BJ62" s="170" t="s">
        <v>78</v>
      </c>
      <c r="BK62" s="170" t="s">
        <v>127</v>
      </c>
      <c r="BL62" s="170" t="s">
        <v>78</v>
      </c>
      <c r="BM62" s="170" t="s">
        <v>81</v>
      </c>
      <c r="CO62" s="613" t="str">
        <f t="shared" si="50"/>
        <v/>
      </c>
      <c r="CP62" s="613" t="str">
        <f t="shared" si="51"/>
        <v/>
      </c>
    </row>
    <row r="63" spans="2:94" ht="18" customHeight="1" thickBot="1" x14ac:dyDescent="0.25">
      <c r="B63" s="78"/>
      <c r="C63" s="71"/>
      <c r="D63" s="610"/>
      <c r="E63" s="90"/>
      <c r="F63" s="67"/>
      <c r="G63" s="67"/>
      <c r="H63" s="91"/>
      <c r="I63" s="91"/>
      <c r="J63" s="91"/>
      <c r="K63" s="67"/>
      <c r="L63" s="93"/>
      <c r="M63" s="112"/>
      <c r="N63" s="320"/>
      <c r="O63" s="321"/>
      <c r="P63" s="321"/>
      <c r="Q63" s="321"/>
      <c r="R63" s="321"/>
      <c r="S63" s="321"/>
      <c r="T63" s="321"/>
      <c r="U63" s="321"/>
      <c r="V63" s="321"/>
      <c r="W63" s="321"/>
      <c r="X63" s="321"/>
      <c r="Y63" s="322"/>
      <c r="Z63" s="539"/>
      <c r="AA63" s="414">
        <f t="shared" si="27"/>
        <v>1</v>
      </c>
      <c r="AB63" s="96">
        <f t="shared" si="28"/>
        <v>0</v>
      </c>
      <c r="AC63" s="415" t="str">
        <f t="shared" si="29"/>
        <v/>
      </c>
      <c r="AD63" s="440" t="str">
        <f t="shared" si="30"/>
        <v/>
      </c>
      <c r="AE63" s="416">
        <f t="shared" si="31"/>
        <v>1</v>
      </c>
      <c r="AF63" s="416">
        <f t="shared" si="32"/>
        <v>1</v>
      </c>
      <c r="AG63" s="417" t="str">
        <f t="shared" si="33"/>
        <v/>
      </c>
      <c r="AH63" s="417" t="str">
        <f t="shared" si="34"/>
        <v/>
      </c>
      <c r="AI63" s="71"/>
      <c r="AJ63" s="82"/>
      <c r="AL63" s="110" t="str">
        <f t="shared" si="35"/>
        <v/>
      </c>
      <c r="AM63" s="601" t="str">
        <f t="shared" si="36"/>
        <v/>
      </c>
      <c r="AN63" s="428" t="str">
        <f t="shared" si="37"/>
        <v/>
      </c>
      <c r="AO63" s="434"/>
      <c r="AP63" s="447" t="str">
        <f t="shared" si="38"/>
        <v/>
      </c>
      <c r="AQ63" s="448" t="str">
        <f t="shared" si="39"/>
        <v/>
      </c>
      <c r="AR63" s="448" t="str">
        <f t="shared" si="40"/>
        <v/>
      </c>
      <c r="AS63" s="448" t="str">
        <f t="shared" si="41"/>
        <v/>
      </c>
      <c r="AT63" s="448" t="str">
        <f t="shared" si="42"/>
        <v/>
      </c>
      <c r="AU63" s="448" t="str">
        <f t="shared" si="43"/>
        <v/>
      </c>
      <c r="AV63" s="448" t="str">
        <f t="shared" si="44"/>
        <v/>
      </c>
      <c r="AW63" s="448" t="str">
        <f t="shared" si="45"/>
        <v/>
      </c>
      <c r="AX63" s="448" t="str">
        <f t="shared" si="46"/>
        <v/>
      </c>
      <c r="AY63" s="448" t="str">
        <f t="shared" si="47"/>
        <v/>
      </c>
      <c r="AZ63" s="448" t="str">
        <f t="shared" si="48"/>
        <v/>
      </c>
      <c r="BA63" s="428" t="str">
        <f t="shared" si="49"/>
        <v/>
      </c>
      <c r="BD63" s="173"/>
      <c r="BE63" s="545" t="s">
        <v>289</v>
      </c>
      <c r="BF63" s="170" t="s">
        <v>81</v>
      </c>
      <c r="BG63" s="108" t="s">
        <v>153</v>
      </c>
      <c r="BH63" s="170" t="s">
        <v>81</v>
      </c>
      <c r="BI63" s="170" t="s">
        <v>81</v>
      </c>
      <c r="BJ63" s="170" t="s">
        <v>81</v>
      </c>
      <c r="BK63" s="170" t="s">
        <v>129</v>
      </c>
      <c r="BL63" s="170" t="s">
        <v>81</v>
      </c>
      <c r="BM63" s="170" t="s">
        <v>154</v>
      </c>
      <c r="CO63" s="613" t="str">
        <f t="shared" si="50"/>
        <v/>
      </c>
      <c r="CP63" s="613" t="str">
        <f t="shared" si="51"/>
        <v/>
      </c>
    </row>
    <row r="64" spans="2:94" ht="18" customHeight="1" thickBot="1" x14ac:dyDescent="0.25">
      <c r="B64" s="78"/>
      <c r="C64" s="71"/>
      <c r="D64" s="610"/>
      <c r="E64" s="90"/>
      <c r="F64" s="67"/>
      <c r="G64" s="67"/>
      <c r="H64" s="91"/>
      <c r="I64" s="91"/>
      <c r="J64" s="91"/>
      <c r="K64" s="67"/>
      <c r="L64" s="93"/>
      <c r="M64" s="112"/>
      <c r="N64" s="320"/>
      <c r="O64" s="321"/>
      <c r="P64" s="321"/>
      <c r="Q64" s="321"/>
      <c r="R64" s="321"/>
      <c r="S64" s="321"/>
      <c r="T64" s="321"/>
      <c r="U64" s="321"/>
      <c r="V64" s="321"/>
      <c r="W64" s="321"/>
      <c r="X64" s="321"/>
      <c r="Y64" s="322"/>
      <c r="Z64" s="539"/>
      <c r="AA64" s="414">
        <f t="shared" si="27"/>
        <v>1</v>
      </c>
      <c r="AB64" s="96">
        <f t="shared" si="28"/>
        <v>0</v>
      </c>
      <c r="AC64" s="415" t="str">
        <f t="shared" si="29"/>
        <v/>
      </c>
      <c r="AD64" s="440" t="str">
        <f t="shared" si="30"/>
        <v/>
      </c>
      <c r="AE64" s="416">
        <f t="shared" si="31"/>
        <v>1</v>
      </c>
      <c r="AF64" s="416">
        <f t="shared" si="32"/>
        <v>1</v>
      </c>
      <c r="AG64" s="417" t="str">
        <f t="shared" si="33"/>
        <v/>
      </c>
      <c r="AH64" s="417" t="str">
        <f t="shared" si="34"/>
        <v/>
      </c>
      <c r="AI64" s="71"/>
      <c r="AJ64" s="82"/>
      <c r="AL64" s="110" t="str">
        <f t="shared" si="35"/>
        <v/>
      </c>
      <c r="AM64" s="601" t="str">
        <f t="shared" si="36"/>
        <v/>
      </c>
      <c r="AN64" s="428" t="str">
        <f t="shared" si="37"/>
        <v/>
      </c>
      <c r="AO64" s="434"/>
      <c r="AP64" s="447" t="str">
        <f t="shared" si="38"/>
        <v/>
      </c>
      <c r="AQ64" s="448" t="str">
        <f t="shared" si="39"/>
        <v/>
      </c>
      <c r="AR64" s="448" t="str">
        <f t="shared" si="40"/>
        <v/>
      </c>
      <c r="AS64" s="448" t="str">
        <f t="shared" si="41"/>
        <v/>
      </c>
      <c r="AT64" s="448" t="str">
        <f t="shared" si="42"/>
        <v/>
      </c>
      <c r="AU64" s="448" t="str">
        <f t="shared" si="43"/>
        <v/>
      </c>
      <c r="AV64" s="448" t="str">
        <f t="shared" si="44"/>
        <v/>
      </c>
      <c r="AW64" s="448" t="str">
        <f t="shared" si="45"/>
        <v/>
      </c>
      <c r="AX64" s="448" t="str">
        <f t="shared" si="46"/>
        <v/>
      </c>
      <c r="AY64" s="448" t="str">
        <f t="shared" si="47"/>
        <v/>
      </c>
      <c r="AZ64" s="448" t="str">
        <f t="shared" si="48"/>
        <v/>
      </c>
      <c r="BA64" s="428" t="str">
        <f t="shared" si="49"/>
        <v/>
      </c>
      <c r="BD64" s="71"/>
      <c r="BE64" s="115" t="s">
        <v>211</v>
      </c>
      <c r="BF64" s="170" t="s">
        <v>155</v>
      </c>
      <c r="BG64" s="108" t="s">
        <v>156</v>
      </c>
      <c r="BH64" s="170" t="s">
        <v>155</v>
      </c>
      <c r="BI64" s="170" t="s">
        <v>155</v>
      </c>
      <c r="BJ64" s="170" t="s">
        <v>155</v>
      </c>
      <c r="BK64" s="172" t="s">
        <v>204</v>
      </c>
      <c r="BL64" s="170" t="s">
        <v>155</v>
      </c>
      <c r="BM64" s="170" t="s">
        <v>13</v>
      </c>
      <c r="CO64" s="613" t="str">
        <f t="shared" si="50"/>
        <v/>
      </c>
      <c r="CP64" s="613" t="str">
        <f t="shared" si="51"/>
        <v/>
      </c>
    </row>
    <row r="65" spans="2:94" ht="18" customHeight="1" thickBot="1" x14ac:dyDescent="0.25">
      <c r="B65" s="78"/>
      <c r="C65" s="71"/>
      <c r="D65" s="610"/>
      <c r="E65" s="90"/>
      <c r="F65" s="67"/>
      <c r="G65" s="67"/>
      <c r="H65" s="91"/>
      <c r="I65" s="67"/>
      <c r="J65" s="91"/>
      <c r="K65" s="67"/>
      <c r="L65" s="93"/>
      <c r="M65" s="112"/>
      <c r="N65" s="320"/>
      <c r="O65" s="321"/>
      <c r="P65" s="321"/>
      <c r="Q65" s="321"/>
      <c r="R65" s="321"/>
      <c r="S65" s="321"/>
      <c r="T65" s="321"/>
      <c r="U65" s="321"/>
      <c r="V65" s="321"/>
      <c r="W65" s="321"/>
      <c r="X65" s="321"/>
      <c r="Y65" s="322"/>
      <c r="Z65" s="539"/>
      <c r="AA65" s="414">
        <f t="shared" si="27"/>
        <v>1</v>
      </c>
      <c r="AB65" s="96">
        <f t="shared" si="28"/>
        <v>0</v>
      </c>
      <c r="AC65" s="415" t="str">
        <f t="shared" si="29"/>
        <v/>
      </c>
      <c r="AD65" s="440" t="str">
        <f t="shared" si="30"/>
        <v/>
      </c>
      <c r="AE65" s="416">
        <f t="shared" si="31"/>
        <v>1</v>
      </c>
      <c r="AF65" s="416">
        <f t="shared" si="32"/>
        <v>1</v>
      </c>
      <c r="AG65" s="417" t="str">
        <f t="shared" si="33"/>
        <v/>
      </c>
      <c r="AH65" s="417" t="str">
        <f t="shared" si="34"/>
        <v/>
      </c>
      <c r="AI65" s="71"/>
      <c r="AJ65" s="82"/>
      <c r="AL65" s="110" t="str">
        <f t="shared" si="35"/>
        <v/>
      </c>
      <c r="AM65" s="601" t="str">
        <f t="shared" si="36"/>
        <v/>
      </c>
      <c r="AN65" s="428" t="str">
        <f t="shared" si="37"/>
        <v/>
      </c>
      <c r="AO65" s="434"/>
      <c r="AP65" s="447" t="str">
        <f t="shared" si="38"/>
        <v/>
      </c>
      <c r="AQ65" s="448" t="str">
        <f t="shared" si="39"/>
        <v/>
      </c>
      <c r="AR65" s="448" t="str">
        <f t="shared" si="40"/>
        <v/>
      </c>
      <c r="AS65" s="448" t="str">
        <f t="shared" si="41"/>
        <v/>
      </c>
      <c r="AT65" s="448" t="str">
        <f t="shared" si="42"/>
        <v/>
      </c>
      <c r="AU65" s="448" t="str">
        <f t="shared" si="43"/>
        <v/>
      </c>
      <c r="AV65" s="448" t="str">
        <f t="shared" si="44"/>
        <v/>
      </c>
      <c r="AW65" s="448" t="str">
        <f t="shared" si="45"/>
        <v/>
      </c>
      <c r="AX65" s="448" t="str">
        <f t="shared" si="46"/>
        <v/>
      </c>
      <c r="AY65" s="448" t="str">
        <f t="shared" si="47"/>
        <v/>
      </c>
      <c r="AZ65" s="448" t="str">
        <f t="shared" si="48"/>
        <v/>
      </c>
      <c r="BA65" s="428" t="str">
        <f t="shared" si="49"/>
        <v/>
      </c>
      <c r="BD65" s="71"/>
      <c r="BE65" s="174"/>
      <c r="BF65" s="170" t="s">
        <v>13</v>
      </c>
      <c r="BG65" s="115" t="s">
        <v>157</v>
      </c>
      <c r="BH65" s="170" t="s">
        <v>13</v>
      </c>
      <c r="BI65" s="170" t="s">
        <v>13</v>
      </c>
      <c r="BJ65" s="170" t="s">
        <v>13</v>
      </c>
      <c r="BK65" s="170" t="s">
        <v>205</v>
      </c>
      <c r="BL65" s="170" t="s">
        <v>13</v>
      </c>
      <c r="BM65" s="171" t="s">
        <v>86</v>
      </c>
      <c r="CO65" s="613" t="str">
        <f t="shared" si="50"/>
        <v/>
      </c>
      <c r="CP65" s="613" t="str">
        <f t="shared" si="51"/>
        <v/>
      </c>
    </row>
    <row r="66" spans="2:94" ht="18" customHeight="1" thickBot="1" x14ac:dyDescent="0.25">
      <c r="B66" s="78"/>
      <c r="C66" s="71"/>
      <c r="D66" s="610"/>
      <c r="E66" s="90"/>
      <c r="F66" s="67"/>
      <c r="G66" s="67"/>
      <c r="H66" s="91"/>
      <c r="I66" s="67"/>
      <c r="J66" s="91"/>
      <c r="K66" s="67"/>
      <c r="L66" s="93"/>
      <c r="M66" s="112"/>
      <c r="N66" s="320"/>
      <c r="O66" s="321"/>
      <c r="P66" s="321"/>
      <c r="Q66" s="321"/>
      <c r="R66" s="321"/>
      <c r="S66" s="321"/>
      <c r="T66" s="321"/>
      <c r="U66" s="321"/>
      <c r="V66" s="321"/>
      <c r="W66" s="321"/>
      <c r="X66" s="321"/>
      <c r="Y66" s="322"/>
      <c r="Z66" s="539"/>
      <c r="AA66" s="414">
        <f t="shared" si="27"/>
        <v>1</v>
      </c>
      <c r="AB66" s="96">
        <f t="shared" si="28"/>
        <v>0</v>
      </c>
      <c r="AC66" s="415" t="str">
        <f t="shared" si="29"/>
        <v/>
      </c>
      <c r="AD66" s="440" t="str">
        <f t="shared" si="30"/>
        <v/>
      </c>
      <c r="AE66" s="416">
        <f t="shared" si="31"/>
        <v>1</v>
      </c>
      <c r="AF66" s="416">
        <f t="shared" si="32"/>
        <v>1</v>
      </c>
      <c r="AG66" s="417" t="str">
        <f t="shared" si="33"/>
        <v/>
      </c>
      <c r="AH66" s="417" t="str">
        <f t="shared" si="34"/>
        <v/>
      </c>
      <c r="AI66" s="71"/>
      <c r="AJ66" s="82"/>
      <c r="AL66" s="110" t="str">
        <f t="shared" si="35"/>
        <v/>
      </c>
      <c r="AM66" s="601" t="str">
        <f t="shared" si="36"/>
        <v/>
      </c>
      <c r="AN66" s="428" t="str">
        <f t="shared" si="37"/>
        <v/>
      </c>
      <c r="AO66" s="434"/>
      <c r="AP66" s="447" t="str">
        <f t="shared" si="38"/>
        <v/>
      </c>
      <c r="AQ66" s="448" t="str">
        <f t="shared" si="39"/>
        <v/>
      </c>
      <c r="AR66" s="448" t="str">
        <f t="shared" si="40"/>
        <v/>
      </c>
      <c r="AS66" s="448" t="str">
        <f t="shared" si="41"/>
        <v/>
      </c>
      <c r="AT66" s="448" t="str">
        <f t="shared" si="42"/>
        <v/>
      </c>
      <c r="AU66" s="448" t="str">
        <f t="shared" si="43"/>
        <v/>
      </c>
      <c r="AV66" s="448" t="str">
        <f t="shared" si="44"/>
        <v/>
      </c>
      <c r="AW66" s="448" t="str">
        <f t="shared" si="45"/>
        <v/>
      </c>
      <c r="AX66" s="448" t="str">
        <f t="shared" si="46"/>
        <v/>
      </c>
      <c r="AY66" s="448" t="str">
        <f t="shared" si="47"/>
        <v/>
      </c>
      <c r="AZ66" s="448" t="str">
        <f t="shared" si="48"/>
        <v/>
      </c>
      <c r="BA66" s="428" t="str">
        <f t="shared" si="49"/>
        <v/>
      </c>
      <c r="BE66" s="173"/>
      <c r="BF66" s="170" t="s">
        <v>86</v>
      </c>
      <c r="BH66" s="170" t="s">
        <v>86</v>
      </c>
      <c r="BI66" s="170" t="s">
        <v>86</v>
      </c>
      <c r="BJ66" s="170" t="s">
        <v>86</v>
      </c>
      <c r="BK66" s="175" t="s">
        <v>206</v>
      </c>
      <c r="BL66" s="170" t="s">
        <v>86</v>
      </c>
      <c r="BM66" s="170" t="s">
        <v>89</v>
      </c>
      <c r="CO66" s="613" t="str">
        <f t="shared" si="50"/>
        <v/>
      </c>
      <c r="CP66" s="613" t="str">
        <f t="shared" si="51"/>
        <v/>
      </c>
    </row>
    <row r="67" spans="2:94" ht="18" customHeight="1" thickBot="1" x14ac:dyDescent="0.25">
      <c r="B67" s="78"/>
      <c r="C67" s="71"/>
      <c r="D67" s="610"/>
      <c r="E67" s="90"/>
      <c r="F67" s="67"/>
      <c r="G67" s="67"/>
      <c r="H67" s="91"/>
      <c r="I67" s="67"/>
      <c r="J67" s="91"/>
      <c r="K67" s="67"/>
      <c r="L67" s="93"/>
      <c r="M67" s="112"/>
      <c r="N67" s="320"/>
      <c r="O67" s="321"/>
      <c r="P67" s="321"/>
      <c r="Q67" s="321"/>
      <c r="R67" s="321"/>
      <c r="S67" s="321"/>
      <c r="T67" s="321"/>
      <c r="U67" s="321"/>
      <c r="V67" s="321"/>
      <c r="W67" s="321"/>
      <c r="X67" s="321"/>
      <c r="Y67" s="322"/>
      <c r="Z67" s="539"/>
      <c r="AA67" s="414">
        <f t="shared" si="27"/>
        <v>1</v>
      </c>
      <c r="AB67" s="96">
        <f t="shared" si="28"/>
        <v>0</v>
      </c>
      <c r="AC67" s="415" t="str">
        <f t="shared" si="29"/>
        <v/>
      </c>
      <c r="AD67" s="440" t="str">
        <f t="shared" si="30"/>
        <v/>
      </c>
      <c r="AE67" s="416">
        <f t="shared" si="31"/>
        <v>1</v>
      </c>
      <c r="AF67" s="416">
        <f t="shared" si="32"/>
        <v>1</v>
      </c>
      <c r="AG67" s="417" t="str">
        <f t="shared" si="33"/>
        <v/>
      </c>
      <c r="AH67" s="417" t="str">
        <f t="shared" si="34"/>
        <v/>
      </c>
      <c r="AI67" s="71"/>
      <c r="AJ67" s="82"/>
      <c r="AL67" s="110" t="str">
        <f t="shared" si="35"/>
        <v/>
      </c>
      <c r="AM67" s="601" t="str">
        <f t="shared" si="36"/>
        <v/>
      </c>
      <c r="AN67" s="428" t="str">
        <f t="shared" si="37"/>
        <v/>
      </c>
      <c r="AO67" s="434"/>
      <c r="AP67" s="447" t="str">
        <f t="shared" si="38"/>
        <v/>
      </c>
      <c r="AQ67" s="448" t="str">
        <f t="shared" si="39"/>
        <v/>
      </c>
      <c r="AR67" s="448" t="str">
        <f t="shared" si="40"/>
        <v/>
      </c>
      <c r="AS67" s="448" t="str">
        <f t="shared" si="41"/>
        <v/>
      </c>
      <c r="AT67" s="448" t="str">
        <f t="shared" si="42"/>
        <v/>
      </c>
      <c r="AU67" s="448" t="str">
        <f t="shared" si="43"/>
        <v/>
      </c>
      <c r="AV67" s="448" t="str">
        <f t="shared" si="44"/>
        <v/>
      </c>
      <c r="AW67" s="448" t="str">
        <f t="shared" si="45"/>
        <v/>
      </c>
      <c r="AX67" s="448" t="str">
        <f t="shared" si="46"/>
        <v/>
      </c>
      <c r="AY67" s="448" t="str">
        <f t="shared" si="47"/>
        <v/>
      </c>
      <c r="AZ67" s="448" t="str">
        <f t="shared" si="48"/>
        <v/>
      </c>
      <c r="BA67" s="428" t="str">
        <f t="shared" si="49"/>
        <v/>
      </c>
      <c r="BF67" s="170" t="s">
        <v>89</v>
      </c>
      <c r="BH67" s="170" t="s">
        <v>89</v>
      </c>
      <c r="BI67" s="170" t="s">
        <v>89</v>
      </c>
      <c r="BJ67" s="170" t="s">
        <v>89</v>
      </c>
      <c r="BL67" s="170" t="s">
        <v>89</v>
      </c>
      <c r="BM67" s="170" t="s">
        <v>91</v>
      </c>
      <c r="CO67" s="613" t="str">
        <f t="shared" si="50"/>
        <v/>
      </c>
      <c r="CP67" s="613" t="str">
        <f t="shared" si="51"/>
        <v/>
      </c>
    </row>
    <row r="68" spans="2:94" ht="18" customHeight="1" thickBot="1" x14ac:dyDescent="0.25">
      <c r="B68" s="78"/>
      <c r="C68" s="71"/>
      <c r="D68" s="610"/>
      <c r="E68" s="90"/>
      <c r="F68" s="67"/>
      <c r="G68" s="67"/>
      <c r="H68" s="91"/>
      <c r="I68" s="67"/>
      <c r="J68" s="91"/>
      <c r="K68" s="67"/>
      <c r="L68" s="93"/>
      <c r="M68" s="112"/>
      <c r="N68" s="320"/>
      <c r="O68" s="321"/>
      <c r="P68" s="321"/>
      <c r="Q68" s="321"/>
      <c r="R68" s="321"/>
      <c r="S68" s="321"/>
      <c r="T68" s="321"/>
      <c r="U68" s="321"/>
      <c r="V68" s="321"/>
      <c r="W68" s="321"/>
      <c r="X68" s="321"/>
      <c r="Y68" s="322"/>
      <c r="Z68" s="539"/>
      <c r="AA68" s="414">
        <f t="shared" si="27"/>
        <v>1</v>
      </c>
      <c r="AB68" s="96">
        <f t="shared" si="28"/>
        <v>0</v>
      </c>
      <c r="AC68" s="415" t="str">
        <f t="shared" si="29"/>
        <v/>
      </c>
      <c r="AD68" s="440" t="str">
        <f t="shared" si="30"/>
        <v/>
      </c>
      <c r="AE68" s="416">
        <f t="shared" si="31"/>
        <v>1</v>
      </c>
      <c r="AF68" s="416">
        <f t="shared" si="32"/>
        <v>1</v>
      </c>
      <c r="AG68" s="417" t="str">
        <f t="shared" si="33"/>
        <v/>
      </c>
      <c r="AH68" s="417" t="str">
        <f t="shared" si="34"/>
        <v/>
      </c>
      <c r="AI68" s="71"/>
      <c r="AJ68" s="82"/>
      <c r="AL68" s="110" t="str">
        <f t="shared" si="35"/>
        <v/>
      </c>
      <c r="AM68" s="601" t="str">
        <f t="shared" si="36"/>
        <v/>
      </c>
      <c r="AN68" s="428" t="str">
        <f t="shared" si="37"/>
        <v/>
      </c>
      <c r="AO68" s="434"/>
      <c r="AP68" s="447" t="str">
        <f t="shared" si="38"/>
        <v/>
      </c>
      <c r="AQ68" s="448" t="str">
        <f t="shared" si="39"/>
        <v/>
      </c>
      <c r="AR68" s="448" t="str">
        <f t="shared" si="40"/>
        <v/>
      </c>
      <c r="AS68" s="448" t="str">
        <f t="shared" si="41"/>
        <v/>
      </c>
      <c r="AT68" s="448" t="str">
        <f t="shared" si="42"/>
        <v/>
      </c>
      <c r="AU68" s="448" t="str">
        <f t="shared" si="43"/>
        <v/>
      </c>
      <c r="AV68" s="448" t="str">
        <f t="shared" si="44"/>
        <v/>
      </c>
      <c r="AW68" s="448" t="str">
        <f t="shared" si="45"/>
        <v/>
      </c>
      <c r="AX68" s="448" t="str">
        <f t="shared" si="46"/>
        <v/>
      </c>
      <c r="AY68" s="448" t="str">
        <f t="shared" si="47"/>
        <v/>
      </c>
      <c r="AZ68" s="448" t="str">
        <f t="shared" si="48"/>
        <v/>
      </c>
      <c r="BA68" s="428" t="str">
        <f t="shared" si="49"/>
        <v/>
      </c>
      <c r="BE68" s="168" t="s">
        <v>304</v>
      </c>
      <c r="BF68" s="170" t="s">
        <v>91</v>
      </c>
      <c r="BH68" s="170" t="s">
        <v>91</v>
      </c>
      <c r="BI68" s="170" t="s">
        <v>91</v>
      </c>
      <c r="BJ68" s="170" t="s">
        <v>91</v>
      </c>
      <c r="BL68" s="170" t="s">
        <v>91</v>
      </c>
      <c r="BM68" s="170" t="s">
        <v>133</v>
      </c>
      <c r="CO68" s="613" t="str">
        <f t="shared" si="50"/>
        <v/>
      </c>
      <c r="CP68" s="613" t="str">
        <f t="shared" si="51"/>
        <v/>
      </c>
    </row>
    <row r="69" spans="2:94" ht="18" customHeight="1" x14ac:dyDescent="0.2">
      <c r="B69" s="78"/>
      <c r="C69" s="71"/>
      <c r="D69" s="610"/>
      <c r="E69" s="90"/>
      <c r="F69" s="67"/>
      <c r="G69" s="67"/>
      <c r="H69" s="91"/>
      <c r="I69" s="67"/>
      <c r="J69" s="91"/>
      <c r="K69" s="67"/>
      <c r="L69" s="93"/>
      <c r="M69" s="112"/>
      <c r="N69" s="320"/>
      <c r="O69" s="321"/>
      <c r="P69" s="321"/>
      <c r="Q69" s="321"/>
      <c r="R69" s="321"/>
      <c r="S69" s="321"/>
      <c r="T69" s="321"/>
      <c r="U69" s="321"/>
      <c r="V69" s="321"/>
      <c r="W69" s="321"/>
      <c r="X69" s="321"/>
      <c r="Y69" s="322"/>
      <c r="Z69" s="539"/>
      <c r="AA69" s="414">
        <f t="shared" si="27"/>
        <v>1</v>
      </c>
      <c r="AB69" s="96">
        <f t="shared" si="28"/>
        <v>0</v>
      </c>
      <c r="AC69" s="415" t="str">
        <f t="shared" si="29"/>
        <v/>
      </c>
      <c r="AD69" s="440" t="str">
        <f t="shared" si="30"/>
        <v/>
      </c>
      <c r="AE69" s="416">
        <f t="shared" si="31"/>
        <v>1</v>
      </c>
      <c r="AF69" s="416">
        <f t="shared" si="32"/>
        <v>1</v>
      </c>
      <c r="AG69" s="417" t="str">
        <f t="shared" si="33"/>
        <v/>
      </c>
      <c r="AH69" s="417" t="str">
        <f t="shared" si="34"/>
        <v/>
      </c>
      <c r="AI69" s="71"/>
      <c r="AJ69" s="82"/>
      <c r="AL69" s="110" t="str">
        <f t="shared" si="35"/>
        <v/>
      </c>
      <c r="AM69" s="601" t="str">
        <f t="shared" si="36"/>
        <v/>
      </c>
      <c r="AN69" s="428" t="str">
        <f t="shared" si="37"/>
        <v/>
      </c>
      <c r="AO69" s="434"/>
      <c r="AP69" s="447" t="str">
        <f t="shared" si="38"/>
        <v/>
      </c>
      <c r="AQ69" s="448" t="str">
        <f t="shared" si="39"/>
        <v/>
      </c>
      <c r="AR69" s="448" t="str">
        <f t="shared" si="40"/>
        <v/>
      </c>
      <c r="AS69" s="448" t="str">
        <f t="shared" si="41"/>
        <v/>
      </c>
      <c r="AT69" s="448" t="str">
        <f t="shared" si="42"/>
        <v/>
      </c>
      <c r="AU69" s="448" t="str">
        <f t="shared" si="43"/>
        <v/>
      </c>
      <c r="AV69" s="448" t="str">
        <f t="shared" si="44"/>
        <v/>
      </c>
      <c r="AW69" s="448" t="str">
        <f t="shared" si="45"/>
        <v/>
      </c>
      <c r="AX69" s="448" t="str">
        <f t="shared" si="46"/>
        <v/>
      </c>
      <c r="AY69" s="448" t="str">
        <f t="shared" si="47"/>
        <v/>
      </c>
      <c r="AZ69" s="448" t="str">
        <f t="shared" si="48"/>
        <v/>
      </c>
      <c r="BA69" s="428" t="str">
        <f t="shared" si="49"/>
        <v/>
      </c>
      <c r="BE69" s="170"/>
      <c r="BF69" s="170" t="s">
        <v>14</v>
      </c>
      <c r="BH69" s="170" t="s">
        <v>14</v>
      </c>
      <c r="BI69" s="170" t="s">
        <v>14</v>
      </c>
      <c r="BJ69" s="170" t="s">
        <v>14</v>
      </c>
      <c r="BL69" s="170" t="s">
        <v>14</v>
      </c>
      <c r="BM69" s="170" t="s">
        <v>96</v>
      </c>
      <c r="CO69" s="613" t="str">
        <f t="shared" si="50"/>
        <v/>
      </c>
      <c r="CP69" s="613" t="str">
        <f t="shared" si="51"/>
        <v/>
      </c>
    </row>
    <row r="70" spans="2:94" ht="18" customHeight="1" thickBot="1" x14ac:dyDescent="0.25">
      <c r="B70" s="78"/>
      <c r="C70" s="71"/>
      <c r="D70" s="610"/>
      <c r="E70" s="90"/>
      <c r="F70" s="67"/>
      <c r="G70" s="67"/>
      <c r="H70" s="91"/>
      <c r="I70" s="67"/>
      <c r="J70" s="91"/>
      <c r="K70" s="67"/>
      <c r="L70" s="93"/>
      <c r="M70" s="112"/>
      <c r="N70" s="320"/>
      <c r="O70" s="321"/>
      <c r="P70" s="321"/>
      <c r="Q70" s="321"/>
      <c r="R70" s="321"/>
      <c r="S70" s="321"/>
      <c r="T70" s="321"/>
      <c r="U70" s="321"/>
      <c r="V70" s="321"/>
      <c r="W70" s="321"/>
      <c r="X70" s="321"/>
      <c r="Y70" s="322"/>
      <c r="Z70" s="539"/>
      <c r="AA70" s="414">
        <f t="shared" si="27"/>
        <v>1</v>
      </c>
      <c r="AB70" s="96">
        <f t="shared" si="28"/>
        <v>0</v>
      </c>
      <c r="AC70" s="415" t="str">
        <f t="shared" si="29"/>
        <v/>
      </c>
      <c r="AD70" s="440" t="str">
        <f t="shared" si="30"/>
        <v/>
      </c>
      <c r="AE70" s="416">
        <f t="shared" si="31"/>
        <v>1</v>
      </c>
      <c r="AF70" s="416">
        <f t="shared" si="32"/>
        <v>1</v>
      </c>
      <c r="AG70" s="417" t="str">
        <f t="shared" si="33"/>
        <v/>
      </c>
      <c r="AH70" s="417" t="str">
        <f t="shared" si="34"/>
        <v/>
      </c>
      <c r="AI70" s="71"/>
      <c r="AJ70" s="82"/>
      <c r="AL70" s="110" t="str">
        <f t="shared" si="35"/>
        <v/>
      </c>
      <c r="AM70" s="601" t="str">
        <f t="shared" si="36"/>
        <v/>
      </c>
      <c r="AN70" s="428" t="str">
        <f t="shared" si="37"/>
        <v/>
      </c>
      <c r="AO70" s="434"/>
      <c r="AP70" s="447" t="str">
        <f t="shared" si="38"/>
        <v/>
      </c>
      <c r="AQ70" s="448" t="str">
        <f t="shared" si="39"/>
        <v/>
      </c>
      <c r="AR70" s="448" t="str">
        <f t="shared" si="40"/>
        <v/>
      </c>
      <c r="AS70" s="448" t="str">
        <f t="shared" si="41"/>
        <v/>
      </c>
      <c r="AT70" s="448" t="str">
        <f t="shared" si="42"/>
        <v/>
      </c>
      <c r="AU70" s="448" t="str">
        <f t="shared" si="43"/>
        <v/>
      </c>
      <c r="AV70" s="448" t="str">
        <f t="shared" si="44"/>
        <v/>
      </c>
      <c r="AW70" s="448" t="str">
        <f t="shared" si="45"/>
        <v/>
      </c>
      <c r="AX70" s="448" t="str">
        <f t="shared" si="46"/>
        <v/>
      </c>
      <c r="AY70" s="448" t="str">
        <f t="shared" si="47"/>
        <v/>
      </c>
      <c r="AZ70" s="448" t="str">
        <f t="shared" si="48"/>
        <v/>
      </c>
      <c r="BA70" s="428" t="str">
        <f t="shared" si="49"/>
        <v/>
      </c>
      <c r="BE70" s="175" t="s">
        <v>305</v>
      </c>
      <c r="BF70" s="170" t="s">
        <v>96</v>
      </c>
      <c r="BH70" s="170" t="s">
        <v>96</v>
      </c>
      <c r="BI70" s="170" t="s">
        <v>96</v>
      </c>
      <c r="BJ70" s="170" t="s">
        <v>96</v>
      </c>
      <c r="BL70" s="170" t="s">
        <v>96</v>
      </c>
      <c r="BM70" s="170" t="s">
        <v>98</v>
      </c>
      <c r="CO70" s="613" t="str">
        <f t="shared" si="50"/>
        <v/>
      </c>
      <c r="CP70" s="613" t="str">
        <f t="shared" si="51"/>
        <v/>
      </c>
    </row>
    <row r="71" spans="2:94" ht="18" customHeight="1" x14ac:dyDescent="0.2">
      <c r="B71" s="78"/>
      <c r="C71" s="71"/>
      <c r="D71" s="608"/>
      <c r="E71" s="90"/>
      <c r="F71" s="67"/>
      <c r="G71" s="67"/>
      <c r="H71" s="91"/>
      <c r="I71" s="91"/>
      <c r="J71" s="91"/>
      <c r="K71" s="92"/>
      <c r="L71" s="93"/>
      <c r="M71" s="112"/>
      <c r="N71" s="320"/>
      <c r="O71" s="321"/>
      <c r="P71" s="321"/>
      <c r="Q71" s="321"/>
      <c r="R71" s="321"/>
      <c r="S71" s="321"/>
      <c r="T71" s="321"/>
      <c r="U71" s="321"/>
      <c r="V71" s="321"/>
      <c r="W71" s="321"/>
      <c r="X71" s="321"/>
      <c r="Y71" s="322"/>
      <c r="Z71" s="539"/>
      <c r="AA71" s="414">
        <f t="shared" si="27"/>
        <v>1</v>
      </c>
      <c r="AB71" s="96">
        <f t="shared" si="28"/>
        <v>0</v>
      </c>
      <c r="AC71" s="415" t="str">
        <f t="shared" si="29"/>
        <v/>
      </c>
      <c r="AD71" s="440" t="str">
        <f t="shared" si="30"/>
        <v/>
      </c>
      <c r="AE71" s="416">
        <f t="shared" si="31"/>
        <v>1</v>
      </c>
      <c r="AF71" s="416">
        <f t="shared" si="32"/>
        <v>1</v>
      </c>
      <c r="AG71" s="417" t="str">
        <f t="shared" si="33"/>
        <v/>
      </c>
      <c r="AH71" s="417" t="str">
        <f t="shared" si="34"/>
        <v/>
      </c>
      <c r="AI71" s="71"/>
      <c r="AJ71" s="82"/>
      <c r="AL71" s="110" t="str">
        <f t="shared" si="35"/>
        <v/>
      </c>
      <c r="AM71" s="601" t="str">
        <f t="shared" si="36"/>
        <v/>
      </c>
      <c r="AN71" s="428" t="str">
        <f t="shared" si="37"/>
        <v/>
      </c>
      <c r="AO71" s="434"/>
      <c r="AP71" s="447" t="str">
        <f t="shared" si="38"/>
        <v/>
      </c>
      <c r="AQ71" s="448" t="str">
        <f t="shared" si="39"/>
        <v/>
      </c>
      <c r="AR71" s="448" t="str">
        <f t="shared" si="40"/>
        <v/>
      </c>
      <c r="AS71" s="448" t="str">
        <f t="shared" si="41"/>
        <v/>
      </c>
      <c r="AT71" s="448" t="str">
        <f t="shared" si="42"/>
        <v/>
      </c>
      <c r="AU71" s="448" t="str">
        <f t="shared" si="43"/>
        <v/>
      </c>
      <c r="AV71" s="448" t="str">
        <f t="shared" si="44"/>
        <v/>
      </c>
      <c r="AW71" s="448" t="str">
        <f t="shared" si="45"/>
        <v/>
      </c>
      <c r="AX71" s="448" t="str">
        <f t="shared" si="46"/>
        <v/>
      </c>
      <c r="AY71" s="448" t="str">
        <f t="shared" si="47"/>
        <v/>
      </c>
      <c r="AZ71" s="448" t="str">
        <f t="shared" si="48"/>
        <v/>
      </c>
      <c r="BA71" s="428" t="str">
        <f t="shared" si="49"/>
        <v/>
      </c>
      <c r="BF71" s="170" t="s">
        <v>98</v>
      </c>
      <c r="BH71" s="170" t="s">
        <v>98</v>
      </c>
      <c r="BI71" s="170" t="s">
        <v>98</v>
      </c>
      <c r="BJ71" s="170" t="s">
        <v>98</v>
      </c>
      <c r="BL71" s="170" t="s">
        <v>98</v>
      </c>
      <c r="BM71" s="170" t="s">
        <v>134</v>
      </c>
      <c r="CO71" s="613" t="str">
        <f t="shared" si="50"/>
        <v/>
      </c>
      <c r="CP71" s="613" t="str">
        <f t="shared" si="51"/>
        <v/>
      </c>
    </row>
    <row r="72" spans="2:94" ht="18" customHeight="1" x14ac:dyDescent="0.2">
      <c r="B72" s="78"/>
      <c r="C72" s="71"/>
      <c r="D72" s="608"/>
      <c r="E72" s="90"/>
      <c r="F72" s="67"/>
      <c r="G72" s="67"/>
      <c r="H72" s="91"/>
      <c r="I72" s="91"/>
      <c r="J72" s="91"/>
      <c r="K72" s="67"/>
      <c r="L72" s="93"/>
      <c r="M72" s="112"/>
      <c r="N72" s="320"/>
      <c r="O72" s="321"/>
      <c r="P72" s="321"/>
      <c r="Q72" s="321"/>
      <c r="R72" s="321"/>
      <c r="S72" s="321"/>
      <c r="T72" s="321"/>
      <c r="U72" s="321"/>
      <c r="V72" s="321"/>
      <c r="W72" s="321"/>
      <c r="X72" s="321"/>
      <c r="Y72" s="322"/>
      <c r="Z72" s="539"/>
      <c r="AA72" s="414">
        <f t="shared" si="27"/>
        <v>1</v>
      </c>
      <c r="AB72" s="96">
        <f t="shared" si="28"/>
        <v>0</v>
      </c>
      <c r="AC72" s="415" t="str">
        <f t="shared" si="29"/>
        <v/>
      </c>
      <c r="AD72" s="440" t="str">
        <f t="shared" si="30"/>
        <v/>
      </c>
      <c r="AE72" s="416">
        <f t="shared" si="31"/>
        <v>1</v>
      </c>
      <c r="AF72" s="416">
        <f t="shared" si="32"/>
        <v>1</v>
      </c>
      <c r="AG72" s="417" t="str">
        <f t="shared" si="33"/>
        <v/>
      </c>
      <c r="AH72" s="417" t="str">
        <f t="shared" si="34"/>
        <v/>
      </c>
      <c r="AI72" s="71"/>
      <c r="AJ72" s="82"/>
      <c r="AL72" s="110" t="str">
        <f t="shared" si="35"/>
        <v/>
      </c>
      <c r="AM72" s="601" t="str">
        <f t="shared" si="36"/>
        <v/>
      </c>
      <c r="AN72" s="428" t="str">
        <f t="shared" si="37"/>
        <v/>
      </c>
      <c r="AO72" s="434"/>
      <c r="AP72" s="447" t="str">
        <f t="shared" si="38"/>
        <v/>
      </c>
      <c r="AQ72" s="448" t="str">
        <f t="shared" si="39"/>
        <v/>
      </c>
      <c r="AR72" s="448" t="str">
        <f t="shared" si="40"/>
        <v/>
      </c>
      <c r="AS72" s="448" t="str">
        <f t="shared" si="41"/>
        <v/>
      </c>
      <c r="AT72" s="448" t="str">
        <f t="shared" si="42"/>
        <v/>
      </c>
      <c r="AU72" s="448" t="str">
        <f t="shared" si="43"/>
        <v/>
      </c>
      <c r="AV72" s="448" t="str">
        <f t="shared" si="44"/>
        <v/>
      </c>
      <c r="AW72" s="448" t="str">
        <f t="shared" si="45"/>
        <v/>
      </c>
      <c r="AX72" s="448" t="str">
        <f t="shared" si="46"/>
        <v/>
      </c>
      <c r="AY72" s="448" t="str">
        <f t="shared" si="47"/>
        <v/>
      </c>
      <c r="AZ72" s="448" t="str">
        <f t="shared" si="48"/>
        <v/>
      </c>
      <c r="BA72" s="428" t="str">
        <f t="shared" si="49"/>
        <v/>
      </c>
      <c r="BF72" s="170" t="s">
        <v>134</v>
      </c>
      <c r="BH72" s="170" t="s">
        <v>21</v>
      </c>
      <c r="BI72" s="170" t="s">
        <v>21</v>
      </c>
      <c r="BJ72" s="170" t="s">
        <v>21</v>
      </c>
      <c r="BL72" s="170" t="s">
        <v>21</v>
      </c>
      <c r="BM72" s="170" t="s">
        <v>102</v>
      </c>
      <c r="CO72" s="613" t="str">
        <f t="shared" si="50"/>
        <v/>
      </c>
      <c r="CP72" s="613" t="str">
        <f t="shared" si="51"/>
        <v/>
      </c>
    </row>
    <row r="73" spans="2:94" ht="18" customHeight="1" x14ac:dyDescent="0.2">
      <c r="B73" s="78"/>
      <c r="C73" s="71"/>
      <c r="D73" s="608"/>
      <c r="E73" s="90"/>
      <c r="F73" s="67"/>
      <c r="G73" s="67"/>
      <c r="H73" s="91"/>
      <c r="I73" s="91"/>
      <c r="J73" s="91"/>
      <c r="K73" s="67"/>
      <c r="L73" s="93"/>
      <c r="M73" s="112"/>
      <c r="N73" s="320"/>
      <c r="O73" s="321"/>
      <c r="P73" s="321"/>
      <c r="Q73" s="321"/>
      <c r="R73" s="321"/>
      <c r="S73" s="321"/>
      <c r="T73" s="321"/>
      <c r="U73" s="321"/>
      <c r="V73" s="321"/>
      <c r="W73" s="321"/>
      <c r="X73" s="321"/>
      <c r="Y73" s="322"/>
      <c r="Z73" s="539"/>
      <c r="AA73" s="414">
        <f t="shared" si="27"/>
        <v>1</v>
      </c>
      <c r="AB73" s="96">
        <f t="shared" si="28"/>
        <v>0</v>
      </c>
      <c r="AC73" s="415" t="str">
        <f t="shared" si="29"/>
        <v/>
      </c>
      <c r="AD73" s="440" t="str">
        <f t="shared" si="30"/>
        <v/>
      </c>
      <c r="AE73" s="416">
        <f t="shared" si="31"/>
        <v>1</v>
      </c>
      <c r="AF73" s="416">
        <f t="shared" si="32"/>
        <v>1</v>
      </c>
      <c r="AG73" s="417" t="str">
        <f t="shared" si="33"/>
        <v/>
      </c>
      <c r="AH73" s="417" t="str">
        <f t="shared" si="34"/>
        <v/>
      </c>
      <c r="AI73" s="71"/>
      <c r="AJ73" s="82"/>
      <c r="AL73" s="110" t="str">
        <f t="shared" si="35"/>
        <v/>
      </c>
      <c r="AM73" s="601" t="str">
        <f t="shared" si="36"/>
        <v/>
      </c>
      <c r="AN73" s="428" t="str">
        <f t="shared" si="37"/>
        <v/>
      </c>
      <c r="AO73" s="434"/>
      <c r="AP73" s="447" t="str">
        <f t="shared" si="38"/>
        <v/>
      </c>
      <c r="AQ73" s="448" t="str">
        <f t="shared" si="39"/>
        <v/>
      </c>
      <c r="AR73" s="448" t="str">
        <f t="shared" si="40"/>
        <v/>
      </c>
      <c r="AS73" s="448" t="str">
        <f t="shared" si="41"/>
        <v/>
      </c>
      <c r="AT73" s="448" t="str">
        <f t="shared" si="42"/>
        <v/>
      </c>
      <c r="AU73" s="448" t="str">
        <f t="shared" si="43"/>
        <v/>
      </c>
      <c r="AV73" s="448" t="str">
        <f t="shared" si="44"/>
        <v/>
      </c>
      <c r="AW73" s="448" t="str">
        <f t="shared" si="45"/>
        <v/>
      </c>
      <c r="AX73" s="448" t="str">
        <f t="shared" si="46"/>
        <v/>
      </c>
      <c r="AY73" s="448" t="str">
        <f t="shared" si="47"/>
        <v/>
      </c>
      <c r="AZ73" s="448" t="str">
        <f t="shared" si="48"/>
        <v/>
      </c>
      <c r="BA73" s="428" t="str">
        <f t="shared" si="49"/>
        <v/>
      </c>
      <c r="BF73" s="170" t="s">
        <v>102</v>
      </c>
      <c r="BH73" s="170" t="s">
        <v>102</v>
      </c>
      <c r="BI73" s="170" t="s">
        <v>102</v>
      </c>
      <c r="BJ73" s="170" t="s">
        <v>102</v>
      </c>
      <c r="BL73" s="170" t="s">
        <v>102</v>
      </c>
      <c r="BM73" s="170" t="s">
        <v>103</v>
      </c>
      <c r="CO73" s="613" t="str">
        <f t="shared" si="50"/>
        <v/>
      </c>
      <c r="CP73" s="613" t="str">
        <f t="shared" si="51"/>
        <v/>
      </c>
    </row>
    <row r="74" spans="2:94" ht="18" customHeight="1" x14ac:dyDescent="0.2">
      <c r="B74" s="78"/>
      <c r="C74" s="71"/>
      <c r="D74" s="608"/>
      <c r="E74" s="90"/>
      <c r="F74" s="67"/>
      <c r="G74" s="67"/>
      <c r="H74" s="91"/>
      <c r="I74" s="91"/>
      <c r="J74" s="91"/>
      <c r="K74" s="67"/>
      <c r="L74" s="93"/>
      <c r="M74" s="112"/>
      <c r="N74" s="320"/>
      <c r="O74" s="321"/>
      <c r="P74" s="321"/>
      <c r="Q74" s="321"/>
      <c r="R74" s="321"/>
      <c r="S74" s="321"/>
      <c r="T74" s="321"/>
      <c r="U74" s="321"/>
      <c r="V74" s="321"/>
      <c r="W74" s="321"/>
      <c r="X74" s="321"/>
      <c r="Y74" s="322"/>
      <c r="Z74" s="539"/>
      <c r="AA74" s="414">
        <f t="shared" si="27"/>
        <v>1</v>
      </c>
      <c r="AB74" s="96">
        <f t="shared" si="28"/>
        <v>0</v>
      </c>
      <c r="AC74" s="415" t="str">
        <f t="shared" si="29"/>
        <v/>
      </c>
      <c r="AD74" s="440" t="str">
        <f t="shared" si="30"/>
        <v/>
      </c>
      <c r="AE74" s="416">
        <f t="shared" si="31"/>
        <v>1</v>
      </c>
      <c r="AF74" s="416">
        <f t="shared" si="32"/>
        <v>1</v>
      </c>
      <c r="AG74" s="417" t="str">
        <f t="shared" si="33"/>
        <v/>
      </c>
      <c r="AH74" s="417" t="str">
        <f t="shared" si="34"/>
        <v/>
      </c>
      <c r="AI74" s="71"/>
      <c r="AJ74" s="82"/>
      <c r="AL74" s="110" t="str">
        <f t="shared" si="35"/>
        <v/>
      </c>
      <c r="AM74" s="601" t="str">
        <f t="shared" si="36"/>
        <v/>
      </c>
      <c r="AN74" s="428" t="str">
        <f t="shared" si="37"/>
        <v/>
      </c>
      <c r="AO74" s="434"/>
      <c r="AP74" s="447" t="str">
        <f t="shared" si="38"/>
        <v/>
      </c>
      <c r="AQ74" s="448" t="str">
        <f t="shared" si="39"/>
        <v/>
      </c>
      <c r="AR74" s="448" t="str">
        <f t="shared" si="40"/>
        <v/>
      </c>
      <c r="AS74" s="448" t="str">
        <f t="shared" si="41"/>
        <v/>
      </c>
      <c r="AT74" s="448" t="str">
        <f t="shared" si="42"/>
        <v/>
      </c>
      <c r="AU74" s="448" t="str">
        <f t="shared" si="43"/>
        <v/>
      </c>
      <c r="AV74" s="448" t="str">
        <f t="shared" si="44"/>
        <v/>
      </c>
      <c r="AW74" s="448" t="str">
        <f t="shared" si="45"/>
        <v/>
      </c>
      <c r="AX74" s="448" t="str">
        <f t="shared" si="46"/>
        <v/>
      </c>
      <c r="AY74" s="448" t="str">
        <f t="shared" si="47"/>
        <v/>
      </c>
      <c r="AZ74" s="448" t="str">
        <f t="shared" si="48"/>
        <v/>
      </c>
      <c r="BA74" s="428" t="str">
        <f t="shared" si="49"/>
        <v/>
      </c>
      <c r="BF74" s="170" t="s">
        <v>103</v>
      </c>
      <c r="BH74" s="170" t="s">
        <v>103</v>
      </c>
      <c r="BI74" s="170" t="s">
        <v>103</v>
      </c>
      <c r="BJ74" s="170" t="s">
        <v>103</v>
      </c>
      <c r="BL74" s="170" t="s">
        <v>103</v>
      </c>
      <c r="BM74" s="170" t="s">
        <v>104</v>
      </c>
      <c r="CO74" s="613" t="str">
        <f t="shared" si="50"/>
        <v/>
      </c>
      <c r="CP74" s="613" t="str">
        <f t="shared" si="51"/>
        <v/>
      </c>
    </row>
    <row r="75" spans="2:94" ht="18" customHeight="1" x14ac:dyDescent="0.2">
      <c r="B75" s="78"/>
      <c r="C75" s="71"/>
      <c r="D75" s="608"/>
      <c r="E75" s="90"/>
      <c r="F75" s="67"/>
      <c r="G75" s="67"/>
      <c r="H75" s="91"/>
      <c r="I75" s="91"/>
      <c r="J75" s="91"/>
      <c r="K75" s="67"/>
      <c r="L75" s="93"/>
      <c r="M75" s="112"/>
      <c r="N75" s="320"/>
      <c r="O75" s="321"/>
      <c r="P75" s="321"/>
      <c r="Q75" s="321"/>
      <c r="R75" s="321"/>
      <c r="S75" s="321"/>
      <c r="T75" s="321"/>
      <c r="U75" s="321"/>
      <c r="V75" s="321"/>
      <c r="W75" s="321"/>
      <c r="X75" s="321"/>
      <c r="Y75" s="322"/>
      <c r="Z75" s="539"/>
      <c r="AA75" s="414">
        <f t="shared" si="27"/>
        <v>1</v>
      </c>
      <c r="AB75" s="96">
        <f t="shared" si="28"/>
        <v>0</v>
      </c>
      <c r="AC75" s="415" t="str">
        <f t="shared" si="29"/>
        <v/>
      </c>
      <c r="AD75" s="440" t="str">
        <f t="shared" si="30"/>
        <v/>
      </c>
      <c r="AE75" s="416">
        <f t="shared" si="31"/>
        <v>1</v>
      </c>
      <c r="AF75" s="416">
        <f t="shared" si="32"/>
        <v>1</v>
      </c>
      <c r="AG75" s="417" t="str">
        <f t="shared" si="33"/>
        <v/>
      </c>
      <c r="AH75" s="417" t="str">
        <f t="shared" si="34"/>
        <v/>
      </c>
      <c r="AI75" s="71"/>
      <c r="AJ75" s="82"/>
      <c r="AL75" s="110" t="str">
        <f t="shared" si="35"/>
        <v/>
      </c>
      <c r="AM75" s="601" t="str">
        <f t="shared" si="36"/>
        <v/>
      </c>
      <c r="AN75" s="428" t="str">
        <f t="shared" si="37"/>
        <v/>
      </c>
      <c r="AO75" s="434"/>
      <c r="AP75" s="447" t="str">
        <f t="shared" si="38"/>
        <v/>
      </c>
      <c r="AQ75" s="448" t="str">
        <f t="shared" si="39"/>
        <v/>
      </c>
      <c r="AR75" s="448" t="str">
        <f t="shared" si="40"/>
        <v/>
      </c>
      <c r="AS75" s="448" t="str">
        <f t="shared" si="41"/>
        <v/>
      </c>
      <c r="AT75" s="448" t="str">
        <f t="shared" si="42"/>
        <v/>
      </c>
      <c r="AU75" s="448" t="str">
        <f t="shared" si="43"/>
        <v/>
      </c>
      <c r="AV75" s="448" t="str">
        <f t="shared" si="44"/>
        <v/>
      </c>
      <c r="AW75" s="448" t="str">
        <f t="shared" si="45"/>
        <v/>
      </c>
      <c r="AX75" s="448" t="str">
        <f t="shared" si="46"/>
        <v/>
      </c>
      <c r="AY75" s="448" t="str">
        <f t="shared" si="47"/>
        <v/>
      </c>
      <c r="AZ75" s="448" t="str">
        <f t="shared" si="48"/>
        <v/>
      </c>
      <c r="BA75" s="428" t="str">
        <f t="shared" si="49"/>
        <v/>
      </c>
      <c r="BF75" s="170" t="s">
        <v>104</v>
      </c>
      <c r="BH75" s="170" t="s">
        <v>104</v>
      </c>
      <c r="BI75" s="170" t="s">
        <v>104</v>
      </c>
      <c r="BJ75" s="170" t="s">
        <v>104</v>
      </c>
      <c r="BL75" s="170" t="s">
        <v>104</v>
      </c>
      <c r="BM75" s="170" t="s">
        <v>105</v>
      </c>
      <c r="CO75" s="613" t="str">
        <f t="shared" si="50"/>
        <v/>
      </c>
      <c r="CP75" s="613" t="str">
        <f t="shared" si="51"/>
        <v/>
      </c>
    </row>
    <row r="76" spans="2:94" ht="18" customHeight="1" x14ac:dyDescent="0.2">
      <c r="B76" s="78"/>
      <c r="C76" s="71"/>
      <c r="D76" s="608"/>
      <c r="E76" s="90"/>
      <c r="F76" s="67"/>
      <c r="G76" s="67"/>
      <c r="H76" s="91"/>
      <c r="I76" s="91"/>
      <c r="J76" s="91"/>
      <c r="K76" s="67"/>
      <c r="L76" s="93"/>
      <c r="M76" s="112"/>
      <c r="N76" s="320"/>
      <c r="O76" s="321"/>
      <c r="P76" s="321"/>
      <c r="Q76" s="321"/>
      <c r="R76" s="321"/>
      <c r="S76" s="321"/>
      <c r="T76" s="321"/>
      <c r="U76" s="321"/>
      <c r="V76" s="321"/>
      <c r="W76" s="321"/>
      <c r="X76" s="321"/>
      <c r="Y76" s="322"/>
      <c r="Z76" s="539"/>
      <c r="AA76" s="414">
        <f t="shared" si="27"/>
        <v>1</v>
      </c>
      <c r="AB76" s="96">
        <f t="shared" si="28"/>
        <v>0</v>
      </c>
      <c r="AC76" s="415" t="str">
        <f t="shared" si="29"/>
        <v/>
      </c>
      <c r="AD76" s="440" t="str">
        <f t="shared" si="30"/>
        <v/>
      </c>
      <c r="AE76" s="416">
        <f t="shared" si="31"/>
        <v>1</v>
      </c>
      <c r="AF76" s="416">
        <f t="shared" si="32"/>
        <v>1</v>
      </c>
      <c r="AG76" s="417" t="str">
        <f t="shared" si="33"/>
        <v/>
      </c>
      <c r="AH76" s="417" t="str">
        <f t="shared" si="34"/>
        <v/>
      </c>
      <c r="AI76" s="71"/>
      <c r="AJ76" s="82"/>
      <c r="AL76" s="110" t="str">
        <f t="shared" si="35"/>
        <v/>
      </c>
      <c r="AM76" s="601" t="str">
        <f t="shared" si="36"/>
        <v/>
      </c>
      <c r="AN76" s="428" t="str">
        <f t="shared" si="37"/>
        <v/>
      </c>
      <c r="AO76" s="434"/>
      <c r="AP76" s="447" t="str">
        <f t="shared" si="38"/>
        <v/>
      </c>
      <c r="AQ76" s="448" t="str">
        <f t="shared" si="39"/>
        <v/>
      </c>
      <c r="AR76" s="448" t="str">
        <f t="shared" si="40"/>
        <v/>
      </c>
      <c r="AS76" s="448" t="str">
        <f t="shared" si="41"/>
        <v/>
      </c>
      <c r="AT76" s="448" t="str">
        <f t="shared" si="42"/>
        <v/>
      </c>
      <c r="AU76" s="448" t="str">
        <f t="shared" si="43"/>
        <v/>
      </c>
      <c r="AV76" s="448" t="str">
        <f t="shared" si="44"/>
        <v/>
      </c>
      <c r="AW76" s="448" t="str">
        <f t="shared" si="45"/>
        <v/>
      </c>
      <c r="AX76" s="448" t="str">
        <f t="shared" si="46"/>
        <v/>
      </c>
      <c r="AY76" s="448" t="str">
        <f t="shared" si="47"/>
        <v/>
      </c>
      <c r="AZ76" s="448" t="str">
        <f t="shared" si="48"/>
        <v/>
      </c>
      <c r="BA76" s="428" t="str">
        <f t="shared" si="49"/>
        <v/>
      </c>
      <c r="BF76" s="170" t="s">
        <v>105</v>
      </c>
      <c r="BH76" s="170" t="s">
        <v>105</v>
      </c>
      <c r="BI76" s="170" t="s">
        <v>105</v>
      </c>
      <c r="BJ76" s="170" t="s">
        <v>105</v>
      </c>
      <c r="BL76" s="170" t="s">
        <v>105</v>
      </c>
      <c r="BM76" s="170" t="s">
        <v>106</v>
      </c>
      <c r="CO76" s="613" t="str">
        <f t="shared" si="50"/>
        <v/>
      </c>
      <c r="CP76" s="613" t="str">
        <f t="shared" si="51"/>
        <v/>
      </c>
    </row>
    <row r="77" spans="2:94" ht="18" customHeight="1" x14ac:dyDescent="0.2">
      <c r="B77" s="78"/>
      <c r="C77" s="71"/>
      <c r="D77" s="608"/>
      <c r="E77" s="90"/>
      <c r="F77" s="67"/>
      <c r="G77" s="67"/>
      <c r="H77" s="91"/>
      <c r="I77" s="91"/>
      <c r="J77" s="91"/>
      <c r="K77" s="67"/>
      <c r="L77" s="93"/>
      <c r="M77" s="112"/>
      <c r="N77" s="320"/>
      <c r="O77" s="321"/>
      <c r="P77" s="321"/>
      <c r="Q77" s="321"/>
      <c r="R77" s="321"/>
      <c r="S77" s="321"/>
      <c r="T77" s="321"/>
      <c r="U77" s="321"/>
      <c r="V77" s="321"/>
      <c r="W77" s="321"/>
      <c r="X77" s="321"/>
      <c r="Y77" s="322"/>
      <c r="Z77" s="539"/>
      <c r="AA77" s="414">
        <f t="shared" si="27"/>
        <v>1</v>
      </c>
      <c r="AB77" s="96">
        <f t="shared" si="28"/>
        <v>0</v>
      </c>
      <c r="AC77" s="415" t="str">
        <f t="shared" si="29"/>
        <v/>
      </c>
      <c r="AD77" s="440" t="str">
        <f t="shared" si="30"/>
        <v/>
      </c>
      <c r="AE77" s="416">
        <f t="shared" si="31"/>
        <v>1</v>
      </c>
      <c r="AF77" s="416">
        <f t="shared" si="32"/>
        <v>1</v>
      </c>
      <c r="AG77" s="417" t="str">
        <f t="shared" si="33"/>
        <v/>
      </c>
      <c r="AH77" s="417" t="str">
        <f t="shared" si="34"/>
        <v/>
      </c>
      <c r="AI77" s="71"/>
      <c r="AJ77" s="82"/>
      <c r="AL77" s="110" t="str">
        <f t="shared" si="35"/>
        <v/>
      </c>
      <c r="AM77" s="601" t="str">
        <f t="shared" si="36"/>
        <v/>
      </c>
      <c r="AN77" s="428" t="str">
        <f t="shared" si="37"/>
        <v/>
      </c>
      <c r="AO77" s="434"/>
      <c r="AP77" s="447" t="str">
        <f t="shared" si="38"/>
        <v/>
      </c>
      <c r="AQ77" s="448" t="str">
        <f t="shared" si="39"/>
        <v/>
      </c>
      <c r="AR77" s="448" t="str">
        <f t="shared" si="40"/>
        <v/>
      </c>
      <c r="AS77" s="448" t="str">
        <f t="shared" si="41"/>
        <v/>
      </c>
      <c r="AT77" s="448" t="str">
        <f t="shared" si="42"/>
        <v/>
      </c>
      <c r="AU77" s="448" t="str">
        <f t="shared" si="43"/>
        <v/>
      </c>
      <c r="AV77" s="448" t="str">
        <f t="shared" si="44"/>
        <v/>
      </c>
      <c r="AW77" s="448" t="str">
        <f t="shared" si="45"/>
        <v/>
      </c>
      <c r="AX77" s="448" t="str">
        <f t="shared" si="46"/>
        <v/>
      </c>
      <c r="AY77" s="448" t="str">
        <f t="shared" si="47"/>
        <v/>
      </c>
      <c r="AZ77" s="448" t="str">
        <f t="shared" si="48"/>
        <v/>
      </c>
      <c r="BA77" s="428" t="str">
        <f t="shared" si="49"/>
        <v/>
      </c>
      <c r="BF77" s="170" t="s">
        <v>106</v>
      </c>
      <c r="BH77" s="170" t="s">
        <v>106</v>
      </c>
      <c r="BI77" s="170" t="s">
        <v>106</v>
      </c>
      <c r="BJ77" s="170" t="s">
        <v>106</v>
      </c>
      <c r="BL77" s="170" t="s">
        <v>106</v>
      </c>
      <c r="BM77" s="170" t="s">
        <v>107</v>
      </c>
      <c r="CO77" s="613" t="str">
        <f t="shared" si="50"/>
        <v/>
      </c>
      <c r="CP77" s="613" t="str">
        <f t="shared" si="51"/>
        <v/>
      </c>
    </row>
    <row r="78" spans="2:94" ht="18" customHeight="1" x14ac:dyDescent="0.2">
      <c r="B78" s="78"/>
      <c r="C78" s="71"/>
      <c r="D78" s="608"/>
      <c r="E78" s="90"/>
      <c r="F78" s="67"/>
      <c r="G78" s="67"/>
      <c r="H78" s="91"/>
      <c r="I78" s="91"/>
      <c r="J78" s="91"/>
      <c r="K78" s="67"/>
      <c r="L78" s="93"/>
      <c r="M78" s="112"/>
      <c r="N78" s="320"/>
      <c r="O78" s="321"/>
      <c r="P78" s="321"/>
      <c r="Q78" s="321"/>
      <c r="R78" s="321"/>
      <c r="S78" s="321"/>
      <c r="T78" s="321"/>
      <c r="U78" s="321"/>
      <c r="V78" s="321"/>
      <c r="W78" s="321"/>
      <c r="X78" s="321"/>
      <c r="Y78" s="322"/>
      <c r="Z78" s="539"/>
      <c r="AA78" s="414">
        <f t="shared" si="27"/>
        <v>1</v>
      </c>
      <c r="AB78" s="96">
        <f t="shared" si="28"/>
        <v>0</v>
      </c>
      <c r="AC78" s="415" t="str">
        <f t="shared" si="29"/>
        <v/>
      </c>
      <c r="AD78" s="440" t="str">
        <f t="shared" si="30"/>
        <v/>
      </c>
      <c r="AE78" s="416">
        <f t="shared" si="31"/>
        <v>1</v>
      </c>
      <c r="AF78" s="416">
        <f t="shared" si="32"/>
        <v>1</v>
      </c>
      <c r="AG78" s="417" t="str">
        <f t="shared" si="33"/>
        <v/>
      </c>
      <c r="AH78" s="417" t="str">
        <f t="shared" si="34"/>
        <v/>
      </c>
      <c r="AI78" s="71"/>
      <c r="AJ78" s="82"/>
      <c r="AL78" s="110" t="str">
        <f t="shared" si="35"/>
        <v/>
      </c>
      <c r="AM78" s="601" t="str">
        <f t="shared" si="36"/>
        <v/>
      </c>
      <c r="AN78" s="428" t="str">
        <f t="shared" si="37"/>
        <v/>
      </c>
      <c r="AO78" s="434"/>
      <c r="AP78" s="447" t="str">
        <f t="shared" si="38"/>
        <v/>
      </c>
      <c r="AQ78" s="448" t="str">
        <f t="shared" si="39"/>
        <v/>
      </c>
      <c r="AR78" s="448" t="str">
        <f t="shared" si="40"/>
        <v/>
      </c>
      <c r="AS78" s="448" t="str">
        <f t="shared" si="41"/>
        <v/>
      </c>
      <c r="AT78" s="448" t="str">
        <f t="shared" si="42"/>
        <v/>
      </c>
      <c r="AU78" s="448" t="str">
        <f t="shared" si="43"/>
        <v/>
      </c>
      <c r="AV78" s="448" t="str">
        <f t="shared" si="44"/>
        <v/>
      </c>
      <c r="AW78" s="448" t="str">
        <f t="shared" si="45"/>
        <v/>
      </c>
      <c r="AX78" s="448" t="str">
        <f t="shared" si="46"/>
        <v/>
      </c>
      <c r="AY78" s="448" t="str">
        <f t="shared" si="47"/>
        <v/>
      </c>
      <c r="AZ78" s="448" t="str">
        <f t="shared" si="48"/>
        <v/>
      </c>
      <c r="BA78" s="428" t="str">
        <f t="shared" si="49"/>
        <v/>
      </c>
      <c r="BF78" s="170" t="s">
        <v>107</v>
      </c>
      <c r="BH78" s="170" t="s">
        <v>107</v>
      </c>
      <c r="BI78" s="170" t="s">
        <v>107</v>
      </c>
      <c r="BJ78" s="170" t="s">
        <v>107</v>
      </c>
      <c r="BL78" s="170" t="s">
        <v>107</v>
      </c>
      <c r="BM78" s="170" t="s">
        <v>109</v>
      </c>
      <c r="CO78" s="613" t="str">
        <f t="shared" si="50"/>
        <v/>
      </c>
      <c r="CP78" s="613" t="str">
        <f t="shared" si="51"/>
        <v/>
      </c>
    </row>
    <row r="79" spans="2:94" ht="18" customHeight="1" x14ac:dyDescent="0.2">
      <c r="B79" s="78"/>
      <c r="C79" s="71"/>
      <c r="D79" s="608"/>
      <c r="E79" s="90"/>
      <c r="F79" s="67"/>
      <c r="G79" s="67"/>
      <c r="H79" s="91"/>
      <c r="I79" s="91"/>
      <c r="J79" s="91"/>
      <c r="K79" s="67"/>
      <c r="L79" s="93"/>
      <c r="M79" s="112"/>
      <c r="N79" s="320"/>
      <c r="O79" s="321"/>
      <c r="P79" s="321"/>
      <c r="Q79" s="321"/>
      <c r="R79" s="321"/>
      <c r="S79" s="321"/>
      <c r="T79" s="321"/>
      <c r="U79" s="321"/>
      <c r="V79" s="321"/>
      <c r="W79" s="321"/>
      <c r="X79" s="321"/>
      <c r="Y79" s="322"/>
      <c r="Z79" s="539"/>
      <c r="AA79" s="414">
        <f t="shared" si="27"/>
        <v>1</v>
      </c>
      <c r="AB79" s="96">
        <f t="shared" si="28"/>
        <v>0</v>
      </c>
      <c r="AC79" s="415" t="str">
        <f t="shared" si="29"/>
        <v/>
      </c>
      <c r="AD79" s="440" t="str">
        <f t="shared" si="30"/>
        <v/>
      </c>
      <c r="AE79" s="416">
        <f t="shared" si="31"/>
        <v>1</v>
      </c>
      <c r="AF79" s="416">
        <f t="shared" si="32"/>
        <v>1</v>
      </c>
      <c r="AG79" s="417" t="str">
        <f t="shared" si="33"/>
        <v/>
      </c>
      <c r="AH79" s="417" t="str">
        <f t="shared" si="34"/>
        <v/>
      </c>
      <c r="AI79" s="71"/>
      <c r="AJ79" s="82"/>
      <c r="AL79" s="110" t="str">
        <f t="shared" si="35"/>
        <v/>
      </c>
      <c r="AM79" s="601" t="str">
        <f t="shared" si="36"/>
        <v/>
      </c>
      <c r="AN79" s="428" t="str">
        <f t="shared" si="37"/>
        <v/>
      </c>
      <c r="AO79" s="434"/>
      <c r="AP79" s="447" t="str">
        <f t="shared" si="38"/>
        <v/>
      </c>
      <c r="AQ79" s="448" t="str">
        <f t="shared" si="39"/>
        <v/>
      </c>
      <c r="AR79" s="448" t="str">
        <f t="shared" si="40"/>
        <v/>
      </c>
      <c r="AS79" s="448" t="str">
        <f t="shared" si="41"/>
        <v/>
      </c>
      <c r="AT79" s="448" t="str">
        <f t="shared" si="42"/>
        <v/>
      </c>
      <c r="AU79" s="448" t="str">
        <f t="shared" si="43"/>
        <v/>
      </c>
      <c r="AV79" s="448" t="str">
        <f t="shared" si="44"/>
        <v/>
      </c>
      <c r="AW79" s="448" t="str">
        <f t="shared" si="45"/>
        <v/>
      </c>
      <c r="AX79" s="448" t="str">
        <f t="shared" si="46"/>
        <v/>
      </c>
      <c r="AY79" s="448" t="str">
        <f t="shared" si="47"/>
        <v/>
      </c>
      <c r="AZ79" s="448" t="str">
        <f t="shared" si="48"/>
        <v/>
      </c>
      <c r="BA79" s="428" t="str">
        <f t="shared" si="49"/>
        <v/>
      </c>
      <c r="BF79" s="170" t="s">
        <v>109</v>
      </c>
      <c r="BH79" s="170" t="s">
        <v>109</v>
      </c>
      <c r="BI79" s="170" t="s">
        <v>109</v>
      </c>
      <c r="BJ79" s="170" t="s">
        <v>109</v>
      </c>
      <c r="BL79" s="170" t="s">
        <v>109</v>
      </c>
      <c r="BM79" s="170" t="s">
        <v>135</v>
      </c>
      <c r="CO79" s="613" t="str">
        <f t="shared" si="50"/>
        <v/>
      </c>
      <c r="CP79" s="613" t="str">
        <f t="shared" si="51"/>
        <v/>
      </c>
    </row>
    <row r="80" spans="2:94" ht="18" customHeight="1" x14ac:dyDescent="0.2">
      <c r="B80" s="78"/>
      <c r="C80" s="71"/>
      <c r="D80" s="610"/>
      <c r="E80" s="90"/>
      <c r="F80" s="67"/>
      <c r="G80" s="67"/>
      <c r="H80" s="91"/>
      <c r="I80" s="91"/>
      <c r="J80" s="91"/>
      <c r="K80" s="67"/>
      <c r="L80" s="93"/>
      <c r="M80" s="112"/>
      <c r="N80" s="320"/>
      <c r="O80" s="321"/>
      <c r="P80" s="321"/>
      <c r="Q80" s="321"/>
      <c r="R80" s="321"/>
      <c r="S80" s="321"/>
      <c r="T80" s="321"/>
      <c r="U80" s="321"/>
      <c r="V80" s="321"/>
      <c r="W80" s="321"/>
      <c r="X80" s="321"/>
      <c r="Y80" s="322"/>
      <c r="Z80" s="539"/>
      <c r="AA80" s="414">
        <f t="shared" si="27"/>
        <v>1</v>
      </c>
      <c r="AB80" s="96">
        <f t="shared" si="28"/>
        <v>0</v>
      </c>
      <c r="AC80" s="415" t="str">
        <f t="shared" si="29"/>
        <v/>
      </c>
      <c r="AD80" s="440" t="str">
        <f t="shared" si="30"/>
        <v/>
      </c>
      <c r="AE80" s="416">
        <f t="shared" si="31"/>
        <v>1</v>
      </c>
      <c r="AF80" s="416">
        <f t="shared" si="32"/>
        <v>1</v>
      </c>
      <c r="AG80" s="417" t="str">
        <f t="shared" si="33"/>
        <v/>
      </c>
      <c r="AH80" s="417" t="str">
        <f t="shared" si="34"/>
        <v/>
      </c>
      <c r="AI80" s="71"/>
      <c r="AJ80" s="82"/>
      <c r="AL80" s="110" t="str">
        <f t="shared" si="35"/>
        <v/>
      </c>
      <c r="AM80" s="601" t="str">
        <f t="shared" si="36"/>
        <v/>
      </c>
      <c r="AN80" s="428" t="str">
        <f t="shared" si="37"/>
        <v/>
      </c>
      <c r="AO80" s="434"/>
      <c r="AP80" s="447" t="str">
        <f t="shared" si="38"/>
        <v/>
      </c>
      <c r="AQ80" s="448" t="str">
        <f t="shared" si="39"/>
        <v/>
      </c>
      <c r="AR80" s="448" t="str">
        <f t="shared" si="40"/>
        <v/>
      </c>
      <c r="AS80" s="448" t="str">
        <f t="shared" si="41"/>
        <v/>
      </c>
      <c r="AT80" s="448" t="str">
        <f t="shared" si="42"/>
        <v/>
      </c>
      <c r="AU80" s="448" t="str">
        <f t="shared" si="43"/>
        <v/>
      </c>
      <c r="AV80" s="448" t="str">
        <f t="shared" si="44"/>
        <v/>
      </c>
      <c r="AW80" s="448" t="str">
        <f t="shared" si="45"/>
        <v/>
      </c>
      <c r="AX80" s="448" t="str">
        <f t="shared" si="46"/>
        <v/>
      </c>
      <c r="AY80" s="448" t="str">
        <f t="shared" si="47"/>
        <v/>
      </c>
      <c r="AZ80" s="448" t="str">
        <f t="shared" si="48"/>
        <v/>
      </c>
      <c r="BA80" s="428" t="str">
        <f t="shared" si="49"/>
        <v/>
      </c>
      <c r="BF80" s="170" t="s">
        <v>15</v>
      </c>
      <c r="BH80" s="170" t="s">
        <v>15</v>
      </c>
      <c r="BI80" s="170" t="s">
        <v>15</v>
      </c>
      <c r="BJ80" s="170" t="s">
        <v>15</v>
      </c>
      <c r="BL80" s="170" t="s">
        <v>15</v>
      </c>
      <c r="BM80" s="170" t="s">
        <v>113</v>
      </c>
      <c r="CO80" s="613" t="str">
        <f t="shared" si="50"/>
        <v/>
      </c>
      <c r="CP80" s="613" t="str">
        <f t="shared" si="51"/>
        <v/>
      </c>
    </row>
    <row r="81" spans="2:94" ht="18" customHeight="1" x14ac:dyDescent="0.2">
      <c r="B81" s="78"/>
      <c r="C81" s="71"/>
      <c r="D81" s="610"/>
      <c r="E81" s="90"/>
      <c r="F81" s="67"/>
      <c r="G81" s="67"/>
      <c r="H81" s="91"/>
      <c r="I81" s="91"/>
      <c r="J81" s="91"/>
      <c r="K81" s="67"/>
      <c r="L81" s="93"/>
      <c r="M81" s="112"/>
      <c r="N81" s="320"/>
      <c r="O81" s="321"/>
      <c r="P81" s="321"/>
      <c r="Q81" s="321"/>
      <c r="R81" s="321"/>
      <c r="S81" s="321"/>
      <c r="T81" s="321"/>
      <c r="U81" s="321"/>
      <c r="V81" s="321"/>
      <c r="W81" s="321"/>
      <c r="X81" s="321"/>
      <c r="Y81" s="322"/>
      <c r="Z81" s="539"/>
      <c r="AA81" s="414">
        <f t="shared" si="27"/>
        <v>1</v>
      </c>
      <c r="AB81" s="96">
        <f t="shared" si="28"/>
        <v>0</v>
      </c>
      <c r="AC81" s="415" t="str">
        <f t="shared" si="29"/>
        <v/>
      </c>
      <c r="AD81" s="440" t="str">
        <f t="shared" si="30"/>
        <v/>
      </c>
      <c r="AE81" s="416">
        <f t="shared" si="31"/>
        <v>1</v>
      </c>
      <c r="AF81" s="416">
        <f t="shared" si="32"/>
        <v>1</v>
      </c>
      <c r="AG81" s="417" t="str">
        <f t="shared" si="33"/>
        <v/>
      </c>
      <c r="AH81" s="417" t="str">
        <f t="shared" si="34"/>
        <v/>
      </c>
      <c r="AI81" s="71"/>
      <c r="AJ81" s="82"/>
      <c r="AL81" s="110" t="str">
        <f t="shared" si="35"/>
        <v/>
      </c>
      <c r="AM81" s="601" t="str">
        <f t="shared" si="36"/>
        <v/>
      </c>
      <c r="AN81" s="428" t="str">
        <f t="shared" si="37"/>
        <v/>
      </c>
      <c r="AO81" s="434"/>
      <c r="AP81" s="447" t="str">
        <f t="shared" si="38"/>
        <v/>
      </c>
      <c r="AQ81" s="448" t="str">
        <f t="shared" si="39"/>
        <v/>
      </c>
      <c r="AR81" s="448" t="str">
        <f t="shared" si="40"/>
        <v/>
      </c>
      <c r="AS81" s="448" t="str">
        <f t="shared" si="41"/>
        <v/>
      </c>
      <c r="AT81" s="448" t="str">
        <f t="shared" si="42"/>
        <v/>
      </c>
      <c r="AU81" s="448" t="str">
        <f t="shared" si="43"/>
        <v/>
      </c>
      <c r="AV81" s="448" t="str">
        <f t="shared" si="44"/>
        <v/>
      </c>
      <c r="AW81" s="448" t="str">
        <f t="shared" si="45"/>
        <v/>
      </c>
      <c r="AX81" s="448" t="str">
        <f t="shared" si="46"/>
        <v/>
      </c>
      <c r="AY81" s="448" t="str">
        <f t="shared" si="47"/>
        <v/>
      </c>
      <c r="AZ81" s="448" t="str">
        <f t="shared" si="48"/>
        <v/>
      </c>
      <c r="BA81" s="428" t="str">
        <f t="shared" si="49"/>
        <v/>
      </c>
      <c r="BF81" s="170" t="s">
        <v>113</v>
      </c>
      <c r="BH81" s="170" t="s">
        <v>113</v>
      </c>
      <c r="BI81" s="170" t="s">
        <v>113</v>
      </c>
      <c r="BJ81" s="170" t="s">
        <v>113</v>
      </c>
      <c r="BL81" s="170" t="s">
        <v>113</v>
      </c>
      <c r="BM81" s="170" t="s">
        <v>114</v>
      </c>
      <c r="CO81" s="613" t="str">
        <f t="shared" si="50"/>
        <v/>
      </c>
      <c r="CP81" s="613" t="str">
        <f t="shared" si="51"/>
        <v/>
      </c>
    </row>
    <row r="82" spans="2:94" ht="18" customHeight="1" x14ac:dyDescent="0.2">
      <c r="B82" s="78"/>
      <c r="C82" s="71"/>
      <c r="D82" s="610"/>
      <c r="E82" s="90"/>
      <c r="F82" s="67"/>
      <c r="G82" s="67"/>
      <c r="H82" s="91"/>
      <c r="I82" s="67"/>
      <c r="J82" s="91"/>
      <c r="K82" s="67"/>
      <c r="L82" s="93"/>
      <c r="M82" s="112"/>
      <c r="N82" s="320"/>
      <c r="O82" s="321"/>
      <c r="P82" s="321"/>
      <c r="Q82" s="321"/>
      <c r="R82" s="321"/>
      <c r="S82" s="321"/>
      <c r="T82" s="321"/>
      <c r="U82" s="321"/>
      <c r="V82" s="321"/>
      <c r="W82" s="321"/>
      <c r="X82" s="321"/>
      <c r="Y82" s="322"/>
      <c r="Z82" s="539"/>
      <c r="AA82" s="414">
        <f t="shared" si="27"/>
        <v>1</v>
      </c>
      <c r="AB82" s="96">
        <f t="shared" si="28"/>
        <v>0</v>
      </c>
      <c r="AC82" s="415" t="str">
        <f t="shared" si="29"/>
        <v/>
      </c>
      <c r="AD82" s="440" t="str">
        <f t="shared" si="30"/>
        <v/>
      </c>
      <c r="AE82" s="416">
        <f t="shared" si="31"/>
        <v>1</v>
      </c>
      <c r="AF82" s="416">
        <f t="shared" si="32"/>
        <v>1</v>
      </c>
      <c r="AG82" s="417" t="str">
        <f t="shared" si="33"/>
        <v/>
      </c>
      <c r="AH82" s="417" t="str">
        <f t="shared" si="34"/>
        <v/>
      </c>
      <c r="AI82" s="71"/>
      <c r="AJ82" s="82"/>
      <c r="AL82" s="110" t="str">
        <f t="shared" si="35"/>
        <v/>
      </c>
      <c r="AM82" s="601" t="str">
        <f t="shared" si="36"/>
        <v/>
      </c>
      <c r="AN82" s="428" t="str">
        <f t="shared" si="37"/>
        <v/>
      </c>
      <c r="AO82" s="434"/>
      <c r="AP82" s="447" t="str">
        <f t="shared" si="38"/>
        <v/>
      </c>
      <c r="AQ82" s="448" t="str">
        <f t="shared" si="39"/>
        <v/>
      </c>
      <c r="AR82" s="448" t="str">
        <f t="shared" si="40"/>
        <v/>
      </c>
      <c r="AS82" s="448" t="str">
        <f t="shared" si="41"/>
        <v/>
      </c>
      <c r="AT82" s="448" t="str">
        <f t="shared" si="42"/>
        <v/>
      </c>
      <c r="AU82" s="448" t="str">
        <f t="shared" si="43"/>
        <v/>
      </c>
      <c r="AV82" s="448" t="str">
        <f t="shared" si="44"/>
        <v/>
      </c>
      <c r="AW82" s="448" t="str">
        <f t="shared" si="45"/>
        <v/>
      </c>
      <c r="AX82" s="448" t="str">
        <f t="shared" si="46"/>
        <v/>
      </c>
      <c r="AY82" s="448" t="str">
        <f t="shared" si="47"/>
        <v/>
      </c>
      <c r="AZ82" s="448" t="str">
        <f t="shared" si="48"/>
        <v/>
      </c>
      <c r="BA82" s="428" t="str">
        <f t="shared" si="49"/>
        <v/>
      </c>
      <c r="BF82" s="170" t="s">
        <v>114</v>
      </c>
      <c r="BH82" s="170" t="s">
        <v>114</v>
      </c>
      <c r="BI82" s="170" t="s">
        <v>114</v>
      </c>
      <c r="BJ82" s="170" t="s">
        <v>114</v>
      </c>
      <c r="BL82" s="170" t="s">
        <v>114</v>
      </c>
      <c r="BM82" s="170" t="s">
        <v>115</v>
      </c>
      <c r="CO82" s="613" t="str">
        <f t="shared" si="50"/>
        <v/>
      </c>
      <c r="CP82" s="613" t="str">
        <f t="shared" si="51"/>
        <v/>
      </c>
    </row>
    <row r="83" spans="2:94" ht="18" customHeight="1" x14ac:dyDescent="0.2">
      <c r="B83" s="78"/>
      <c r="C83" s="71"/>
      <c r="D83" s="610"/>
      <c r="E83" s="90"/>
      <c r="F83" s="67"/>
      <c r="G83" s="67"/>
      <c r="H83" s="91"/>
      <c r="I83" s="67"/>
      <c r="J83" s="91"/>
      <c r="K83" s="67"/>
      <c r="L83" s="93"/>
      <c r="M83" s="112"/>
      <c r="N83" s="320"/>
      <c r="O83" s="321"/>
      <c r="P83" s="321"/>
      <c r="Q83" s="321"/>
      <c r="R83" s="321"/>
      <c r="S83" s="321"/>
      <c r="T83" s="321"/>
      <c r="U83" s="321"/>
      <c r="V83" s="321"/>
      <c r="W83" s="321"/>
      <c r="X83" s="321"/>
      <c r="Y83" s="322"/>
      <c r="Z83" s="539"/>
      <c r="AA83" s="414">
        <f t="shared" si="27"/>
        <v>1</v>
      </c>
      <c r="AB83" s="96">
        <f t="shared" si="28"/>
        <v>0</v>
      </c>
      <c r="AC83" s="415" t="str">
        <f t="shared" si="29"/>
        <v/>
      </c>
      <c r="AD83" s="440" t="str">
        <f t="shared" si="30"/>
        <v/>
      </c>
      <c r="AE83" s="416">
        <f t="shared" si="31"/>
        <v>1</v>
      </c>
      <c r="AF83" s="416">
        <f t="shared" si="32"/>
        <v>1</v>
      </c>
      <c r="AG83" s="417" t="str">
        <f t="shared" si="33"/>
        <v/>
      </c>
      <c r="AH83" s="417" t="str">
        <f t="shared" si="34"/>
        <v/>
      </c>
      <c r="AI83" s="71"/>
      <c r="AJ83" s="82"/>
      <c r="AL83" s="110" t="str">
        <f t="shared" si="35"/>
        <v/>
      </c>
      <c r="AM83" s="601" t="str">
        <f t="shared" si="36"/>
        <v/>
      </c>
      <c r="AN83" s="428" t="str">
        <f t="shared" si="37"/>
        <v/>
      </c>
      <c r="AO83" s="434"/>
      <c r="AP83" s="447" t="str">
        <f t="shared" si="38"/>
        <v/>
      </c>
      <c r="AQ83" s="448" t="str">
        <f t="shared" si="39"/>
        <v/>
      </c>
      <c r="AR83" s="448" t="str">
        <f t="shared" si="40"/>
        <v/>
      </c>
      <c r="AS83" s="448" t="str">
        <f t="shared" si="41"/>
        <v/>
      </c>
      <c r="AT83" s="448" t="str">
        <f t="shared" si="42"/>
        <v/>
      </c>
      <c r="AU83" s="448" t="str">
        <f t="shared" si="43"/>
        <v/>
      </c>
      <c r="AV83" s="448" t="str">
        <f t="shared" si="44"/>
        <v/>
      </c>
      <c r="AW83" s="448" t="str">
        <f t="shared" si="45"/>
        <v/>
      </c>
      <c r="AX83" s="448" t="str">
        <f t="shared" si="46"/>
        <v/>
      </c>
      <c r="AY83" s="448" t="str">
        <f t="shared" si="47"/>
        <v/>
      </c>
      <c r="AZ83" s="448" t="str">
        <f t="shared" si="48"/>
        <v/>
      </c>
      <c r="BA83" s="428" t="str">
        <f t="shared" si="49"/>
        <v/>
      </c>
      <c r="BF83" s="170" t="s">
        <v>115</v>
      </c>
      <c r="BH83" s="170" t="s">
        <v>115</v>
      </c>
      <c r="BI83" s="170" t="s">
        <v>115</v>
      </c>
      <c r="BJ83" s="170" t="s">
        <v>115</v>
      </c>
      <c r="BL83" s="170" t="s">
        <v>115</v>
      </c>
      <c r="BM83" s="170" t="s">
        <v>158</v>
      </c>
      <c r="CO83" s="613" t="str">
        <f t="shared" si="50"/>
        <v/>
      </c>
      <c r="CP83" s="613" t="str">
        <f t="shared" si="51"/>
        <v/>
      </c>
    </row>
    <row r="84" spans="2:94" ht="18" customHeight="1" x14ac:dyDescent="0.2">
      <c r="B84" s="78"/>
      <c r="C84" s="71"/>
      <c r="D84" s="610"/>
      <c r="E84" s="90"/>
      <c r="F84" s="67"/>
      <c r="G84" s="67"/>
      <c r="H84" s="91"/>
      <c r="I84" s="67"/>
      <c r="J84" s="91"/>
      <c r="K84" s="67"/>
      <c r="L84" s="93"/>
      <c r="M84" s="112"/>
      <c r="N84" s="320"/>
      <c r="O84" s="321"/>
      <c r="P84" s="321"/>
      <c r="Q84" s="321"/>
      <c r="R84" s="321"/>
      <c r="S84" s="321"/>
      <c r="T84" s="321"/>
      <c r="U84" s="321"/>
      <c r="V84" s="321"/>
      <c r="W84" s="321"/>
      <c r="X84" s="321"/>
      <c r="Y84" s="322"/>
      <c r="Z84" s="539"/>
      <c r="AA84" s="414">
        <f t="shared" si="27"/>
        <v>1</v>
      </c>
      <c r="AB84" s="96">
        <f t="shared" si="28"/>
        <v>0</v>
      </c>
      <c r="AC84" s="415" t="str">
        <f t="shared" si="29"/>
        <v/>
      </c>
      <c r="AD84" s="440" t="str">
        <f t="shared" si="30"/>
        <v/>
      </c>
      <c r="AE84" s="416">
        <f t="shared" si="31"/>
        <v>1</v>
      </c>
      <c r="AF84" s="416">
        <f t="shared" si="32"/>
        <v>1</v>
      </c>
      <c r="AG84" s="417" t="str">
        <f t="shared" si="33"/>
        <v/>
      </c>
      <c r="AH84" s="417" t="str">
        <f t="shared" si="34"/>
        <v/>
      </c>
      <c r="AI84" s="71"/>
      <c r="AJ84" s="82"/>
      <c r="AL84" s="110" t="str">
        <f t="shared" si="35"/>
        <v/>
      </c>
      <c r="AM84" s="601" t="str">
        <f t="shared" si="36"/>
        <v/>
      </c>
      <c r="AN84" s="428" t="str">
        <f t="shared" si="37"/>
        <v/>
      </c>
      <c r="AO84" s="434"/>
      <c r="AP84" s="447" t="str">
        <f t="shared" si="38"/>
        <v/>
      </c>
      <c r="AQ84" s="448" t="str">
        <f t="shared" si="39"/>
        <v/>
      </c>
      <c r="AR84" s="448" t="str">
        <f t="shared" si="40"/>
        <v/>
      </c>
      <c r="AS84" s="448" t="str">
        <f t="shared" si="41"/>
        <v/>
      </c>
      <c r="AT84" s="448" t="str">
        <f t="shared" si="42"/>
        <v/>
      </c>
      <c r="AU84" s="448" t="str">
        <f t="shared" si="43"/>
        <v/>
      </c>
      <c r="AV84" s="448" t="str">
        <f t="shared" si="44"/>
        <v/>
      </c>
      <c r="AW84" s="448" t="str">
        <f t="shared" si="45"/>
        <v/>
      </c>
      <c r="AX84" s="448" t="str">
        <f t="shared" si="46"/>
        <v/>
      </c>
      <c r="AY84" s="448" t="str">
        <f t="shared" si="47"/>
        <v/>
      </c>
      <c r="AZ84" s="448" t="str">
        <f t="shared" si="48"/>
        <v/>
      </c>
      <c r="BA84" s="428" t="str">
        <f t="shared" si="49"/>
        <v/>
      </c>
      <c r="BF84" s="170" t="s">
        <v>158</v>
      </c>
      <c r="BH84" s="170" t="s">
        <v>158</v>
      </c>
      <c r="BI84" s="170" t="s">
        <v>158</v>
      </c>
      <c r="BJ84" s="170" t="s">
        <v>158</v>
      </c>
      <c r="BL84" s="170" t="s">
        <v>158</v>
      </c>
      <c r="BM84" s="170" t="s">
        <v>159</v>
      </c>
      <c r="CO84" s="613" t="str">
        <f t="shared" si="50"/>
        <v/>
      </c>
      <c r="CP84" s="613" t="str">
        <f t="shared" si="51"/>
        <v/>
      </c>
    </row>
    <row r="85" spans="2:94" ht="18" customHeight="1" x14ac:dyDescent="0.2">
      <c r="B85" s="78"/>
      <c r="C85" s="71"/>
      <c r="D85" s="610"/>
      <c r="E85" s="90"/>
      <c r="F85" s="67"/>
      <c r="G85" s="67"/>
      <c r="H85" s="91"/>
      <c r="I85" s="67"/>
      <c r="J85" s="91"/>
      <c r="K85" s="67"/>
      <c r="L85" s="93"/>
      <c r="M85" s="112"/>
      <c r="N85" s="320"/>
      <c r="O85" s="321"/>
      <c r="P85" s="321"/>
      <c r="Q85" s="321"/>
      <c r="R85" s="321"/>
      <c r="S85" s="321"/>
      <c r="T85" s="321"/>
      <c r="U85" s="321"/>
      <c r="V85" s="321"/>
      <c r="W85" s="321"/>
      <c r="X85" s="321"/>
      <c r="Y85" s="322"/>
      <c r="Z85" s="539"/>
      <c r="AA85" s="414">
        <f t="shared" si="27"/>
        <v>1</v>
      </c>
      <c r="AB85" s="96">
        <f t="shared" si="28"/>
        <v>0</v>
      </c>
      <c r="AC85" s="415" t="str">
        <f t="shared" si="29"/>
        <v/>
      </c>
      <c r="AD85" s="440" t="str">
        <f t="shared" si="30"/>
        <v/>
      </c>
      <c r="AE85" s="416">
        <f t="shared" si="31"/>
        <v>1</v>
      </c>
      <c r="AF85" s="416">
        <f t="shared" si="32"/>
        <v>1</v>
      </c>
      <c r="AG85" s="417" t="str">
        <f t="shared" si="33"/>
        <v/>
      </c>
      <c r="AH85" s="417" t="str">
        <f t="shared" si="34"/>
        <v/>
      </c>
      <c r="AI85" s="71"/>
      <c r="AJ85" s="82"/>
      <c r="AL85" s="110" t="str">
        <f t="shared" si="35"/>
        <v/>
      </c>
      <c r="AM85" s="601" t="str">
        <f t="shared" si="36"/>
        <v/>
      </c>
      <c r="AN85" s="428" t="str">
        <f t="shared" si="37"/>
        <v/>
      </c>
      <c r="AO85" s="434"/>
      <c r="AP85" s="447" t="str">
        <f t="shared" si="38"/>
        <v/>
      </c>
      <c r="AQ85" s="448" t="str">
        <f t="shared" si="39"/>
        <v/>
      </c>
      <c r="AR85" s="448" t="str">
        <f t="shared" si="40"/>
        <v/>
      </c>
      <c r="AS85" s="448" t="str">
        <f t="shared" si="41"/>
        <v/>
      </c>
      <c r="AT85" s="448" t="str">
        <f t="shared" si="42"/>
        <v/>
      </c>
      <c r="AU85" s="448" t="str">
        <f t="shared" si="43"/>
        <v/>
      </c>
      <c r="AV85" s="448" t="str">
        <f t="shared" si="44"/>
        <v/>
      </c>
      <c r="AW85" s="448" t="str">
        <f t="shared" si="45"/>
        <v/>
      </c>
      <c r="AX85" s="448" t="str">
        <f t="shared" si="46"/>
        <v/>
      </c>
      <c r="AY85" s="448" t="str">
        <f t="shared" si="47"/>
        <v/>
      </c>
      <c r="AZ85" s="448" t="str">
        <f t="shared" si="48"/>
        <v/>
      </c>
      <c r="BA85" s="428" t="str">
        <f t="shared" si="49"/>
        <v/>
      </c>
      <c r="BF85" s="170" t="s">
        <v>159</v>
      </c>
      <c r="BH85" s="170" t="s">
        <v>159</v>
      </c>
      <c r="BI85" s="170" t="s">
        <v>159</v>
      </c>
      <c r="BJ85" s="170" t="s">
        <v>159</v>
      </c>
      <c r="BL85" s="170" t="s">
        <v>159</v>
      </c>
      <c r="BM85" s="170" t="s">
        <v>121</v>
      </c>
      <c r="CO85" s="613" t="str">
        <f t="shared" si="50"/>
        <v/>
      </c>
      <c r="CP85" s="613" t="str">
        <f t="shared" si="51"/>
        <v/>
      </c>
    </row>
    <row r="86" spans="2:94" ht="18" customHeight="1" x14ac:dyDescent="0.2">
      <c r="B86" s="78"/>
      <c r="C86" s="71"/>
      <c r="D86" s="610"/>
      <c r="E86" s="90"/>
      <c r="F86" s="67"/>
      <c r="G86" s="67"/>
      <c r="H86" s="91"/>
      <c r="I86" s="67"/>
      <c r="J86" s="91"/>
      <c r="K86" s="67"/>
      <c r="L86" s="93"/>
      <c r="M86" s="112"/>
      <c r="N86" s="320"/>
      <c r="O86" s="321"/>
      <c r="P86" s="321"/>
      <c r="Q86" s="321"/>
      <c r="R86" s="321"/>
      <c r="S86" s="321"/>
      <c r="T86" s="321"/>
      <c r="U86" s="321"/>
      <c r="V86" s="321"/>
      <c r="W86" s="321"/>
      <c r="X86" s="321"/>
      <c r="Y86" s="322"/>
      <c r="Z86" s="539"/>
      <c r="AA86" s="414">
        <f t="shared" si="27"/>
        <v>1</v>
      </c>
      <c r="AB86" s="96">
        <f t="shared" si="28"/>
        <v>0</v>
      </c>
      <c r="AC86" s="415" t="str">
        <f t="shared" si="29"/>
        <v/>
      </c>
      <c r="AD86" s="440" t="str">
        <f t="shared" si="30"/>
        <v/>
      </c>
      <c r="AE86" s="416">
        <f t="shared" si="31"/>
        <v>1</v>
      </c>
      <c r="AF86" s="416">
        <f t="shared" si="32"/>
        <v>1</v>
      </c>
      <c r="AG86" s="417" t="str">
        <f t="shared" si="33"/>
        <v/>
      </c>
      <c r="AH86" s="417" t="str">
        <f t="shared" si="34"/>
        <v/>
      </c>
      <c r="AI86" s="71"/>
      <c r="AJ86" s="82"/>
      <c r="AL86" s="110" t="str">
        <f t="shared" si="35"/>
        <v/>
      </c>
      <c r="AM86" s="601" t="str">
        <f t="shared" si="36"/>
        <v/>
      </c>
      <c r="AN86" s="428" t="str">
        <f t="shared" si="37"/>
        <v/>
      </c>
      <c r="AO86" s="434"/>
      <c r="AP86" s="447" t="str">
        <f t="shared" si="38"/>
        <v/>
      </c>
      <c r="AQ86" s="448" t="str">
        <f t="shared" si="39"/>
        <v/>
      </c>
      <c r="AR86" s="448" t="str">
        <f t="shared" si="40"/>
        <v/>
      </c>
      <c r="AS86" s="448" t="str">
        <f t="shared" si="41"/>
        <v/>
      </c>
      <c r="AT86" s="448" t="str">
        <f t="shared" si="42"/>
        <v/>
      </c>
      <c r="AU86" s="448" t="str">
        <f t="shared" si="43"/>
        <v/>
      </c>
      <c r="AV86" s="448" t="str">
        <f t="shared" si="44"/>
        <v/>
      </c>
      <c r="AW86" s="448" t="str">
        <f t="shared" si="45"/>
        <v/>
      </c>
      <c r="AX86" s="448" t="str">
        <f t="shared" si="46"/>
        <v/>
      </c>
      <c r="AY86" s="448" t="str">
        <f t="shared" si="47"/>
        <v/>
      </c>
      <c r="AZ86" s="448" t="str">
        <f t="shared" si="48"/>
        <v/>
      </c>
      <c r="BA86" s="428" t="str">
        <f t="shared" si="49"/>
        <v/>
      </c>
      <c r="BF86" s="170" t="s">
        <v>121</v>
      </c>
      <c r="BH86" s="170" t="s">
        <v>121</v>
      </c>
      <c r="BI86" s="170" t="s">
        <v>121</v>
      </c>
      <c r="BJ86" s="170" t="s">
        <v>121</v>
      </c>
      <c r="BL86" s="170" t="s">
        <v>121</v>
      </c>
      <c r="BM86" s="170" t="s">
        <v>122</v>
      </c>
      <c r="CO86" s="613" t="str">
        <f t="shared" si="50"/>
        <v/>
      </c>
      <c r="CP86" s="613" t="str">
        <f t="shared" si="51"/>
        <v/>
      </c>
    </row>
    <row r="87" spans="2:94" ht="18" customHeight="1" thickBot="1" x14ac:dyDescent="0.25">
      <c r="B87" s="78"/>
      <c r="C87" s="71"/>
      <c r="D87" s="610"/>
      <c r="E87" s="90"/>
      <c r="F87" s="67"/>
      <c r="G87" s="67"/>
      <c r="H87" s="91"/>
      <c r="I87" s="67"/>
      <c r="J87" s="91"/>
      <c r="K87" s="67"/>
      <c r="L87" s="93"/>
      <c r="M87" s="112"/>
      <c r="N87" s="320"/>
      <c r="O87" s="321"/>
      <c r="P87" s="321"/>
      <c r="Q87" s="321"/>
      <c r="R87" s="321"/>
      <c r="S87" s="321"/>
      <c r="T87" s="321"/>
      <c r="U87" s="321"/>
      <c r="V87" s="321"/>
      <c r="W87" s="321"/>
      <c r="X87" s="321"/>
      <c r="Y87" s="322"/>
      <c r="Z87" s="539"/>
      <c r="AA87" s="414">
        <f t="shared" si="27"/>
        <v>1</v>
      </c>
      <c r="AB87" s="96">
        <f t="shared" si="28"/>
        <v>0</v>
      </c>
      <c r="AC87" s="415" t="str">
        <f t="shared" si="29"/>
        <v/>
      </c>
      <c r="AD87" s="440" t="str">
        <f t="shared" si="30"/>
        <v/>
      </c>
      <c r="AE87" s="416">
        <f t="shared" si="31"/>
        <v>1</v>
      </c>
      <c r="AF87" s="416">
        <f t="shared" si="32"/>
        <v>1</v>
      </c>
      <c r="AG87" s="417" t="str">
        <f t="shared" si="33"/>
        <v/>
      </c>
      <c r="AH87" s="417" t="str">
        <f t="shared" si="34"/>
        <v/>
      </c>
      <c r="AI87" s="71"/>
      <c r="AJ87" s="82"/>
      <c r="AL87" s="110" t="str">
        <f t="shared" si="35"/>
        <v/>
      </c>
      <c r="AM87" s="601" t="str">
        <f t="shared" si="36"/>
        <v/>
      </c>
      <c r="AN87" s="428" t="str">
        <f t="shared" si="37"/>
        <v/>
      </c>
      <c r="AO87" s="434"/>
      <c r="AP87" s="447" t="str">
        <f t="shared" si="38"/>
        <v/>
      </c>
      <c r="AQ87" s="448" t="str">
        <f t="shared" si="39"/>
        <v/>
      </c>
      <c r="AR87" s="448" t="str">
        <f t="shared" si="40"/>
        <v/>
      </c>
      <c r="AS87" s="448" t="str">
        <f t="shared" si="41"/>
        <v/>
      </c>
      <c r="AT87" s="448" t="str">
        <f t="shared" si="42"/>
        <v/>
      </c>
      <c r="AU87" s="448" t="str">
        <f t="shared" si="43"/>
        <v/>
      </c>
      <c r="AV87" s="448" t="str">
        <f t="shared" si="44"/>
        <v/>
      </c>
      <c r="AW87" s="448" t="str">
        <f t="shared" si="45"/>
        <v/>
      </c>
      <c r="AX87" s="448" t="str">
        <f t="shared" si="46"/>
        <v/>
      </c>
      <c r="AY87" s="448" t="str">
        <f t="shared" si="47"/>
        <v/>
      </c>
      <c r="AZ87" s="448" t="str">
        <f t="shared" si="48"/>
        <v/>
      </c>
      <c r="BA87" s="428" t="str">
        <f t="shared" si="49"/>
        <v/>
      </c>
      <c r="BF87" s="175" t="s">
        <v>122</v>
      </c>
      <c r="BH87" s="170" t="s">
        <v>122</v>
      </c>
      <c r="BI87" s="170" t="s">
        <v>122</v>
      </c>
      <c r="BJ87" s="170" t="s">
        <v>122</v>
      </c>
      <c r="BL87" s="170" t="s">
        <v>122</v>
      </c>
      <c r="BM87" s="170" t="s">
        <v>123</v>
      </c>
      <c r="CO87" s="613" t="str">
        <f t="shared" si="50"/>
        <v/>
      </c>
      <c r="CP87" s="613" t="str">
        <f t="shared" si="51"/>
        <v/>
      </c>
    </row>
    <row r="88" spans="2:94" ht="18" customHeight="1" x14ac:dyDescent="0.2">
      <c r="B88" s="78"/>
      <c r="C88" s="71"/>
      <c r="D88" s="608"/>
      <c r="E88" s="90"/>
      <c r="F88" s="67"/>
      <c r="G88" s="67"/>
      <c r="H88" s="91"/>
      <c r="I88" s="91"/>
      <c r="J88" s="91"/>
      <c r="K88" s="92"/>
      <c r="L88" s="93"/>
      <c r="M88" s="112"/>
      <c r="N88" s="320"/>
      <c r="O88" s="321"/>
      <c r="P88" s="321"/>
      <c r="Q88" s="321"/>
      <c r="R88" s="321"/>
      <c r="S88" s="321"/>
      <c r="T88" s="321"/>
      <c r="U88" s="321"/>
      <c r="V88" s="321"/>
      <c r="W88" s="321"/>
      <c r="X88" s="321"/>
      <c r="Y88" s="322"/>
      <c r="Z88" s="539"/>
      <c r="AA88" s="414">
        <f t="shared" si="27"/>
        <v>1</v>
      </c>
      <c r="AB88" s="96">
        <f t="shared" si="28"/>
        <v>0</v>
      </c>
      <c r="AC88" s="415" t="str">
        <f t="shared" si="29"/>
        <v/>
      </c>
      <c r="AD88" s="440" t="str">
        <f t="shared" si="30"/>
        <v/>
      </c>
      <c r="AE88" s="416">
        <f t="shared" si="31"/>
        <v>1</v>
      </c>
      <c r="AF88" s="416">
        <f t="shared" si="32"/>
        <v>1</v>
      </c>
      <c r="AG88" s="417" t="str">
        <f t="shared" si="33"/>
        <v/>
      </c>
      <c r="AH88" s="417" t="str">
        <f t="shared" si="34"/>
        <v/>
      </c>
      <c r="AI88" s="71"/>
      <c r="AJ88" s="82"/>
      <c r="AL88" s="110" t="str">
        <f t="shared" si="35"/>
        <v/>
      </c>
      <c r="AM88" s="601" t="str">
        <f t="shared" si="36"/>
        <v/>
      </c>
      <c r="AN88" s="428" t="str">
        <f t="shared" si="37"/>
        <v/>
      </c>
      <c r="AO88" s="434"/>
      <c r="AP88" s="447" t="str">
        <f t="shared" si="38"/>
        <v/>
      </c>
      <c r="AQ88" s="448" t="str">
        <f t="shared" si="39"/>
        <v/>
      </c>
      <c r="AR88" s="448" t="str">
        <f t="shared" si="40"/>
        <v/>
      </c>
      <c r="AS88" s="448" t="str">
        <f t="shared" si="41"/>
        <v/>
      </c>
      <c r="AT88" s="448" t="str">
        <f t="shared" si="42"/>
        <v/>
      </c>
      <c r="AU88" s="448" t="str">
        <f t="shared" si="43"/>
        <v/>
      </c>
      <c r="AV88" s="448" t="str">
        <f t="shared" si="44"/>
        <v/>
      </c>
      <c r="AW88" s="448" t="str">
        <f t="shared" si="45"/>
        <v/>
      </c>
      <c r="AX88" s="448" t="str">
        <f t="shared" si="46"/>
        <v/>
      </c>
      <c r="AY88" s="448" t="str">
        <f t="shared" si="47"/>
        <v/>
      </c>
      <c r="AZ88" s="448" t="str">
        <f t="shared" si="48"/>
        <v/>
      </c>
      <c r="BA88" s="428" t="str">
        <f t="shared" si="49"/>
        <v/>
      </c>
      <c r="BH88" s="170" t="s">
        <v>123</v>
      </c>
      <c r="BI88" s="170" t="s">
        <v>123</v>
      </c>
      <c r="BJ88" s="170" t="s">
        <v>123</v>
      </c>
      <c r="BL88" s="170" t="s">
        <v>123</v>
      </c>
      <c r="BM88" s="170" t="s">
        <v>138</v>
      </c>
      <c r="CO88" s="613" t="str">
        <f t="shared" si="50"/>
        <v/>
      </c>
      <c r="CP88" s="613" t="str">
        <f t="shared" si="51"/>
        <v/>
      </c>
    </row>
    <row r="89" spans="2:94" ht="18" customHeight="1" x14ac:dyDescent="0.2">
      <c r="B89" s="78"/>
      <c r="C89" s="71"/>
      <c r="D89" s="608"/>
      <c r="E89" s="90"/>
      <c r="F89" s="67"/>
      <c r="G89" s="67"/>
      <c r="H89" s="91"/>
      <c r="I89" s="91"/>
      <c r="J89" s="91"/>
      <c r="K89" s="67"/>
      <c r="L89" s="93"/>
      <c r="M89" s="112"/>
      <c r="N89" s="320"/>
      <c r="O89" s="321"/>
      <c r="P89" s="321"/>
      <c r="Q89" s="321"/>
      <c r="R89" s="321"/>
      <c r="S89" s="321"/>
      <c r="T89" s="321"/>
      <c r="U89" s="321"/>
      <c r="V89" s="321"/>
      <c r="W89" s="321"/>
      <c r="X89" s="321"/>
      <c r="Y89" s="322"/>
      <c r="Z89" s="539"/>
      <c r="AA89" s="414">
        <f t="shared" si="27"/>
        <v>1</v>
      </c>
      <c r="AB89" s="96">
        <f t="shared" si="28"/>
        <v>0</v>
      </c>
      <c r="AC89" s="415" t="str">
        <f t="shared" si="29"/>
        <v/>
      </c>
      <c r="AD89" s="440" t="str">
        <f t="shared" si="30"/>
        <v/>
      </c>
      <c r="AE89" s="416">
        <f t="shared" si="31"/>
        <v>1</v>
      </c>
      <c r="AF89" s="416">
        <f t="shared" si="32"/>
        <v>1</v>
      </c>
      <c r="AG89" s="417" t="str">
        <f t="shared" si="33"/>
        <v/>
      </c>
      <c r="AH89" s="417" t="str">
        <f t="shared" si="34"/>
        <v/>
      </c>
      <c r="AI89" s="71"/>
      <c r="AJ89" s="82"/>
      <c r="AL89" s="110" t="str">
        <f t="shared" si="35"/>
        <v/>
      </c>
      <c r="AM89" s="601" t="str">
        <f t="shared" si="36"/>
        <v/>
      </c>
      <c r="AN89" s="428" t="str">
        <f t="shared" si="37"/>
        <v/>
      </c>
      <c r="AO89" s="434"/>
      <c r="AP89" s="447" t="str">
        <f t="shared" si="38"/>
        <v/>
      </c>
      <c r="AQ89" s="448" t="str">
        <f t="shared" si="39"/>
        <v/>
      </c>
      <c r="AR89" s="448" t="str">
        <f t="shared" si="40"/>
        <v/>
      </c>
      <c r="AS89" s="448" t="str">
        <f t="shared" si="41"/>
        <v/>
      </c>
      <c r="AT89" s="448" t="str">
        <f t="shared" si="42"/>
        <v/>
      </c>
      <c r="AU89" s="448" t="str">
        <f t="shared" si="43"/>
        <v/>
      </c>
      <c r="AV89" s="448" t="str">
        <f t="shared" si="44"/>
        <v/>
      </c>
      <c r="AW89" s="448" t="str">
        <f t="shared" si="45"/>
        <v/>
      </c>
      <c r="AX89" s="448" t="str">
        <f t="shared" si="46"/>
        <v/>
      </c>
      <c r="AY89" s="448" t="str">
        <f t="shared" si="47"/>
        <v/>
      </c>
      <c r="AZ89" s="448" t="str">
        <f t="shared" si="48"/>
        <v/>
      </c>
      <c r="BA89" s="428" t="str">
        <f t="shared" si="49"/>
        <v/>
      </c>
      <c r="BH89" s="170" t="s">
        <v>138</v>
      </c>
      <c r="BI89" s="170" t="s">
        <v>138</v>
      </c>
      <c r="BJ89" s="170" t="s">
        <v>138</v>
      </c>
      <c r="BL89" s="170" t="s">
        <v>138</v>
      </c>
      <c r="BM89" s="170" t="s">
        <v>139</v>
      </c>
      <c r="CO89" s="613" t="str">
        <f t="shared" si="50"/>
        <v/>
      </c>
      <c r="CP89" s="613" t="str">
        <f t="shared" si="51"/>
        <v/>
      </c>
    </row>
    <row r="90" spans="2:94" ht="18" customHeight="1" x14ac:dyDescent="0.2">
      <c r="B90" s="78"/>
      <c r="C90" s="71"/>
      <c r="D90" s="608"/>
      <c r="E90" s="90"/>
      <c r="F90" s="67"/>
      <c r="G90" s="67"/>
      <c r="H90" s="91"/>
      <c r="I90" s="91"/>
      <c r="J90" s="91"/>
      <c r="K90" s="67"/>
      <c r="L90" s="93"/>
      <c r="M90" s="112"/>
      <c r="N90" s="320"/>
      <c r="O90" s="321"/>
      <c r="P90" s="321"/>
      <c r="Q90" s="321"/>
      <c r="R90" s="321"/>
      <c r="S90" s="321"/>
      <c r="T90" s="321"/>
      <c r="U90" s="321"/>
      <c r="V90" s="321"/>
      <c r="W90" s="321"/>
      <c r="X90" s="321"/>
      <c r="Y90" s="322"/>
      <c r="Z90" s="539"/>
      <c r="AA90" s="414">
        <f t="shared" si="27"/>
        <v>1</v>
      </c>
      <c r="AB90" s="96">
        <f t="shared" si="28"/>
        <v>0</v>
      </c>
      <c r="AC90" s="415" t="str">
        <f t="shared" si="29"/>
        <v/>
      </c>
      <c r="AD90" s="440" t="str">
        <f t="shared" si="30"/>
        <v/>
      </c>
      <c r="AE90" s="416">
        <f t="shared" si="31"/>
        <v>1</v>
      </c>
      <c r="AF90" s="416">
        <f t="shared" si="32"/>
        <v>1</v>
      </c>
      <c r="AG90" s="417" t="str">
        <f t="shared" si="33"/>
        <v/>
      </c>
      <c r="AH90" s="417" t="str">
        <f t="shared" si="34"/>
        <v/>
      </c>
      <c r="AI90" s="71"/>
      <c r="AJ90" s="82"/>
      <c r="AL90" s="110" t="str">
        <f t="shared" si="35"/>
        <v/>
      </c>
      <c r="AM90" s="601" t="str">
        <f t="shared" si="36"/>
        <v/>
      </c>
      <c r="AN90" s="428" t="str">
        <f t="shared" si="37"/>
        <v/>
      </c>
      <c r="AO90" s="434"/>
      <c r="AP90" s="447" t="str">
        <f t="shared" si="38"/>
        <v/>
      </c>
      <c r="AQ90" s="448" t="str">
        <f t="shared" si="39"/>
        <v/>
      </c>
      <c r="AR90" s="448" t="str">
        <f t="shared" si="40"/>
        <v/>
      </c>
      <c r="AS90" s="448" t="str">
        <f t="shared" si="41"/>
        <v/>
      </c>
      <c r="AT90" s="448" t="str">
        <f t="shared" si="42"/>
        <v/>
      </c>
      <c r="AU90" s="448" t="str">
        <f t="shared" si="43"/>
        <v/>
      </c>
      <c r="AV90" s="448" t="str">
        <f t="shared" si="44"/>
        <v/>
      </c>
      <c r="AW90" s="448" t="str">
        <f t="shared" si="45"/>
        <v/>
      </c>
      <c r="AX90" s="448" t="str">
        <f t="shared" si="46"/>
        <v/>
      </c>
      <c r="AY90" s="448" t="str">
        <f t="shared" si="47"/>
        <v/>
      </c>
      <c r="AZ90" s="448" t="str">
        <f t="shared" si="48"/>
        <v/>
      </c>
      <c r="BA90" s="428" t="str">
        <f t="shared" si="49"/>
        <v/>
      </c>
      <c r="BH90" s="170" t="s">
        <v>139</v>
      </c>
      <c r="BI90" s="170" t="s">
        <v>139</v>
      </c>
      <c r="BJ90" s="170" t="s">
        <v>139</v>
      </c>
      <c r="BL90" s="170" t="s">
        <v>139</v>
      </c>
      <c r="BM90" s="170" t="s">
        <v>140</v>
      </c>
      <c r="CO90" s="613" t="str">
        <f t="shared" si="50"/>
        <v/>
      </c>
      <c r="CP90" s="613" t="str">
        <f t="shared" si="51"/>
        <v/>
      </c>
    </row>
    <row r="91" spans="2:94" ht="18" customHeight="1" x14ac:dyDescent="0.2">
      <c r="B91" s="78"/>
      <c r="C91" s="71"/>
      <c r="D91" s="608"/>
      <c r="E91" s="90"/>
      <c r="F91" s="67"/>
      <c r="G91" s="67"/>
      <c r="H91" s="91"/>
      <c r="I91" s="91"/>
      <c r="J91" s="91"/>
      <c r="K91" s="67"/>
      <c r="L91" s="93"/>
      <c r="M91" s="112"/>
      <c r="N91" s="320"/>
      <c r="O91" s="321"/>
      <c r="P91" s="321"/>
      <c r="Q91" s="321"/>
      <c r="R91" s="321"/>
      <c r="S91" s="321"/>
      <c r="T91" s="321"/>
      <c r="U91" s="321"/>
      <c r="V91" s="321"/>
      <c r="W91" s="321"/>
      <c r="X91" s="321"/>
      <c r="Y91" s="322"/>
      <c r="Z91" s="539"/>
      <c r="AA91" s="414">
        <f t="shared" si="27"/>
        <v>1</v>
      </c>
      <c r="AB91" s="96">
        <f t="shared" si="28"/>
        <v>0</v>
      </c>
      <c r="AC91" s="415" t="str">
        <f t="shared" si="29"/>
        <v/>
      </c>
      <c r="AD91" s="440" t="str">
        <f t="shared" si="30"/>
        <v/>
      </c>
      <c r="AE91" s="416">
        <f t="shared" si="31"/>
        <v>1</v>
      </c>
      <c r="AF91" s="416">
        <f t="shared" si="32"/>
        <v>1</v>
      </c>
      <c r="AG91" s="417" t="str">
        <f t="shared" si="33"/>
        <v/>
      </c>
      <c r="AH91" s="417" t="str">
        <f t="shared" si="34"/>
        <v/>
      </c>
      <c r="AI91" s="71"/>
      <c r="AJ91" s="82"/>
      <c r="AL91" s="110" t="str">
        <f t="shared" si="35"/>
        <v/>
      </c>
      <c r="AM91" s="601" t="str">
        <f t="shared" si="36"/>
        <v/>
      </c>
      <c r="AN91" s="428" t="str">
        <f t="shared" si="37"/>
        <v/>
      </c>
      <c r="AO91" s="434"/>
      <c r="AP91" s="447" t="str">
        <f t="shared" si="38"/>
        <v/>
      </c>
      <c r="AQ91" s="448" t="str">
        <f t="shared" si="39"/>
        <v/>
      </c>
      <c r="AR91" s="448" t="str">
        <f t="shared" si="40"/>
        <v/>
      </c>
      <c r="AS91" s="448" t="str">
        <f t="shared" si="41"/>
        <v/>
      </c>
      <c r="AT91" s="448" t="str">
        <f t="shared" si="42"/>
        <v/>
      </c>
      <c r="AU91" s="448" t="str">
        <f t="shared" si="43"/>
        <v/>
      </c>
      <c r="AV91" s="448" t="str">
        <f t="shared" si="44"/>
        <v/>
      </c>
      <c r="AW91" s="448" t="str">
        <f t="shared" si="45"/>
        <v/>
      </c>
      <c r="AX91" s="448" t="str">
        <f t="shared" si="46"/>
        <v/>
      </c>
      <c r="AY91" s="448" t="str">
        <f t="shared" si="47"/>
        <v/>
      </c>
      <c r="AZ91" s="448" t="str">
        <f t="shared" si="48"/>
        <v/>
      </c>
      <c r="BA91" s="428" t="str">
        <f t="shared" si="49"/>
        <v/>
      </c>
      <c r="BH91" s="170" t="s">
        <v>140</v>
      </c>
      <c r="BI91" s="170" t="s">
        <v>140</v>
      </c>
      <c r="BJ91" s="170" t="s">
        <v>140</v>
      </c>
      <c r="BL91" s="170" t="s">
        <v>140</v>
      </c>
      <c r="BM91" s="547" t="s">
        <v>288</v>
      </c>
      <c r="CO91" s="613" t="str">
        <f t="shared" si="50"/>
        <v/>
      </c>
      <c r="CP91" s="613" t="str">
        <f t="shared" si="51"/>
        <v/>
      </c>
    </row>
    <row r="92" spans="2:94" ht="18" customHeight="1" x14ac:dyDescent="0.2">
      <c r="B92" s="78"/>
      <c r="C92" s="71"/>
      <c r="D92" s="608"/>
      <c r="E92" s="90"/>
      <c r="F92" s="67"/>
      <c r="G92" s="67"/>
      <c r="H92" s="91"/>
      <c r="I92" s="91"/>
      <c r="J92" s="91"/>
      <c r="K92" s="67"/>
      <c r="L92" s="93"/>
      <c r="M92" s="112"/>
      <c r="N92" s="320"/>
      <c r="O92" s="321"/>
      <c r="P92" s="321"/>
      <c r="Q92" s="321"/>
      <c r="R92" s="321"/>
      <c r="S92" s="321"/>
      <c r="T92" s="321"/>
      <c r="U92" s="321"/>
      <c r="V92" s="321"/>
      <c r="W92" s="321"/>
      <c r="X92" s="321"/>
      <c r="Y92" s="322"/>
      <c r="Z92" s="539"/>
      <c r="AA92" s="414">
        <f t="shared" si="27"/>
        <v>1</v>
      </c>
      <c r="AB92" s="96">
        <f t="shared" si="28"/>
        <v>0</v>
      </c>
      <c r="AC92" s="415" t="str">
        <f t="shared" si="29"/>
        <v/>
      </c>
      <c r="AD92" s="440" t="str">
        <f t="shared" si="30"/>
        <v/>
      </c>
      <c r="AE92" s="416">
        <f t="shared" si="31"/>
        <v>1</v>
      </c>
      <c r="AF92" s="416">
        <f t="shared" si="32"/>
        <v>1</v>
      </c>
      <c r="AG92" s="417" t="str">
        <f t="shared" si="33"/>
        <v/>
      </c>
      <c r="AH92" s="417" t="str">
        <f t="shared" si="34"/>
        <v/>
      </c>
      <c r="AI92" s="71"/>
      <c r="AJ92" s="82"/>
      <c r="AL92" s="110" t="str">
        <f t="shared" si="35"/>
        <v/>
      </c>
      <c r="AM92" s="601" t="str">
        <f t="shared" si="36"/>
        <v/>
      </c>
      <c r="AN92" s="428" t="str">
        <f t="shared" si="37"/>
        <v/>
      </c>
      <c r="AO92" s="434"/>
      <c r="AP92" s="447" t="str">
        <f t="shared" si="38"/>
        <v/>
      </c>
      <c r="AQ92" s="448" t="str">
        <f t="shared" si="39"/>
        <v/>
      </c>
      <c r="AR92" s="448" t="str">
        <f t="shared" si="40"/>
        <v/>
      </c>
      <c r="AS92" s="448" t="str">
        <f t="shared" si="41"/>
        <v/>
      </c>
      <c r="AT92" s="448" t="str">
        <f t="shared" si="42"/>
        <v/>
      </c>
      <c r="AU92" s="448" t="str">
        <f t="shared" si="43"/>
        <v/>
      </c>
      <c r="AV92" s="448" t="str">
        <f t="shared" si="44"/>
        <v/>
      </c>
      <c r="AW92" s="448" t="str">
        <f t="shared" si="45"/>
        <v/>
      </c>
      <c r="AX92" s="448" t="str">
        <f t="shared" si="46"/>
        <v/>
      </c>
      <c r="AY92" s="448" t="str">
        <f t="shared" si="47"/>
        <v/>
      </c>
      <c r="AZ92" s="448" t="str">
        <f t="shared" si="48"/>
        <v/>
      </c>
      <c r="BA92" s="428" t="str">
        <f t="shared" si="49"/>
        <v/>
      </c>
      <c r="BH92" s="547" t="s">
        <v>292</v>
      </c>
      <c r="BI92" s="547" t="s">
        <v>292</v>
      </c>
      <c r="BJ92" s="547" t="s">
        <v>292</v>
      </c>
      <c r="BL92" s="547" t="s">
        <v>292</v>
      </c>
      <c r="BM92" s="547" t="s">
        <v>289</v>
      </c>
      <c r="CO92" s="613" t="str">
        <f t="shared" si="50"/>
        <v/>
      </c>
      <c r="CP92" s="613" t="str">
        <f t="shared" si="51"/>
        <v/>
      </c>
    </row>
    <row r="93" spans="2:94" ht="18" customHeight="1" x14ac:dyDescent="0.2">
      <c r="B93" s="78"/>
      <c r="C93" s="71"/>
      <c r="D93" s="608"/>
      <c r="E93" s="90"/>
      <c r="F93" s="67"/>
      <c r="G93" s="67"/>
      <c r="H93" s="91"/>
      <c r="I93" s="91"/>
      <c r="J93" s="91"/>
      <c r="K93" s="67"/>
      <c r="L93" s="93"/>
      <c r="M93" s="112"/>
      <c r="N93" s="320"/>
      <c r="O93" s="321"/>
      <c r="P93" s="321"/>
      <c r="Q93" s="321"/>
      <c r="R93" s="321"/>
      <c r="S93" s="321"/>
      <c r="T93" s="321"/>
      <c r="U93" s="321"/>
      <c r="V93" s="321"/>
      <c r="W93" s="321"/>
      <c r="X93" s="321"/>
      <c r="Y93" s="322"/>
      <c r="Z93" s="539"/>
      <c r="AA93" s="414">
        <f t="shared" si="27"/>
        <v>1</v>
      </c>
      <c r="AB93" s="96">
        <f t="shared" si="28"/>
        <v>0</v>
      </c>
      <c r="AC93" s="415" t="str">
        <f t="shared" si="29"/>
        <v/>
      </c>
      <c r="AD93" s="440" t="str">
        <f t="shared" si="30"/>
        <v/>
      </c>
      <c r="AE93" s="416">
        <f t="shared" si="31"/>
        <v>1</v>
      </c>
      <c r="AF93" s="416">
        <f t="shared" si="32"/>
        <v>1</v>
      </c>
      <c r="AG93" s="417" t="str">
        <f t="shared" si="33"/>
        <v/>
      </c>
      <c r="AH93" s="417" t="str">
        <f t="shared" si="34"/>
        <v/>
      </c>
      <c r="AI93" s="71"/>
      <c r="AJ93" s="82"/>
      <c r="AL93" s="110" t="str">
        <f t="shared" si="35"/>
        <v/>
      </c>
      <c r="AM93" s="601" t="str">
        <f t="shared" si="36"/>
        <v/>
      </c>
      <c r="AN93" s="428" t="str">
        <f t="shared" si="37"/>
        <v/>
      </c>
      <c r="AO93" s="434"/>
      <c r="AP93" s="447" t="str">
        <f t="shared" si="38"/>
        <v/>
      </c>
      <c r="AQ93" s="448" t="str">
        <f t="shared" si="39"/>
        <v/>
      </c>
      <c r="AR93" s="448" t="str">
        <f t="shared" si="40"/>
        <v/>
      </c>
      <c r="AS93" s="448" t="str">
        <f t="shared" si="41"/>
        <v/>
      </c>
      <c r="AT93" s="448" t="str">
        <f t="shared" si="42"/>
        <v/>
      </c>
      <c r="AU93" s="448" t="str">
        <f t="shared" si="43"/>
        <v/>
      </c>
      <c r="AV93" s="448" t="str">
        <f t="shared" si="44"/>
        <v/>
      </c>
      <c r="AW93" s="448" t="str">
        <f t="shared" si="45"/>
        <v/>
      </c>
      <c r="AX93" s="448" t="str">
        <f t="shared" si="46"/>
        <v/>
      </c>
      <c r="AY93" s="448" t="str">
        <f t="shared" si="47"/>
        <v/>
      </c>
      <c r="AZ93" s="448" t="str">
        <f t="shared" si="48"/>
        <v/>
      </c>
      <c r="BA93" s="428" t="str">
        <f t="shared" si="49"/>
        <v/>
      </c>
      <c r="BH93" s="547" t="s">
        <v>289</v>
      </c>
      <c r="BI93" s="547" t="s">
        <v>289</v>
      </c>
      <c r="BJ93" s="547" t="s">
        <v>289</v>
      </c>
      <c r="BL93" s="547" t="s">
        <v>289</v>
      </c>
      <c r="BM93" s="170" t="s">
        <v>213</v>
      </c>
      <c r="CO93" s="613" t="str">
        <f t="shared" si="50"/>
        <v/>
      </c>
      <c r="CP93" s="613" t="str">
        <f t="shared" si="51"/>
        <v/>
      </c>
    </row>
    <row r="94" spans="2:94" ht="18" customHeight="1" thickBot="1" x14ac:dyDescent="0.25">
      <c r="B94" s="78"/>
      <c r="C94" s="71"/>
      <c r="D94" s="608"/>
      <c r="E94" s="90"/>
      <c r="F94" s="67"/>
      <c r="G94" s="67"/>
      <c r="H94" s="91"/>
      <c r="I94" s="91"/>
      <c r="J94" s="91"/>
      <c r="K94" s="67"/>
      <c r="L94" s="93"/>
      <c r="M94" s="112"/>
      <c r="N94" s="320"/>
      <c r="O94" s="321"/>
      <c r="P94" s="321"/>
      <c r="Q94" s="321"/>
      <c r="R94" s="321"/>
      <c r="S94" s="321"/>
      <c r="T94" s="321"/>
      <c r="U94" s="321"/>
      <c r="V94" s="321"/>
      <c r="W94" s="321"/>
      <c r="X94" s="321"/>
      <c r="Y94" s="322"/>
      <c r="Z94" s="539"/>
      <c r="AA94" s="414">
        <f t="shared" si="27"/>
        <v>1</v>
      </c>
      <c r="AB94" s="96">
        <f t="shared" si="28"/>
        <v>0</v>
      </c>
      <c r="AC94" s="415" t="str">
        <f t="shared" si="29"/>
        <v/>
      </c>
      <c r="AD94" s="440" t="str">
        <f t="shared" si="30"/>
        <v/>
      </c>
      <c r="AE94" s="416">
        <f t="shared" si="31"/>
        <v>1</v>
      </c>
      <c r="AF94" s="416">
        <f t="shared" si="32"/>
        <v>1</v>
      </c>
      <c r="AG94" s="417" t="str">
        <f t="shared" si="33"/>
        <v/>
      </c>
      <c r="AH94" s="417" t="str">
        <f t="shared" si="34"/>
        <v/>
      </c>
      <c r="AI94" s="71"/>
      <c r="AJ94" s="82"/>
      <c r="AL94" s="110" t="str">
        <f t="shared" si="35"/>
        <v/>
      </c>
      <c r="AM94" s="601" t="str">
        <f t="shared" si="36"/>
        <v/>
      </c>
      <c r="AN94" s="428" t="str">
        <f t="shared" si="37"/>
        <v/>
      </c>
      <c r="AO94" s="434"/>
      <c r="AP94" s="447" t="str">
        <f t="shared" si="38"/>
        <v/>
      </c>
      <c r="AQ94" s="448" t="str">
        <f t="shared" si="39"/>
        <v/>
      </c>
      <c r="AR94" s="448" t="str">
        <f t="shared" si="40"/>
        <v/>
      </c>
      <c r="AS94" s="448" t="str">
        <f t="shared" si="41"/>
        <v/>
      </c>
      <c r="AT94" s="448" t="str">
        <f t="shared" si="42"/>
        <v/>
      </c>
      <c r="AU94" s="448" t="str">
        <f t="shared" si="43"/>
        <v/>
      </c>
      <c r="AV94" s="448" t="str">
        <f t="shared" si="44"/>
        <v/>
      </c>
      <c r="AW94" s="448" t="str">
        <f t="shared" si="45"/>
        <v/>
      </c>
      <c r="AX94" s="448" t="str">
        <f t="shared" si="46"/>
        <v/>
      </c>
      <c r="AY94" s="448" t="str">
        <f t="shared" si="47"/>
        <v/>
      </c>
      <c r="AZ94" s="448" t="str">
        <f t="shared" si="48"/>
        <v/>
      </c>
      <c r="BA94" s="428" t="str">
        <f t="shared" si="49"/>
        <v/>
      </c>
      <c r="BH94" s="175" t="s">
        <v>212</v>
      </c>
      <c r="BI94" s="175" t="s">
        <v>212</v>
      </c>
      <c r="BJ94" s="175" t="s">
        <v>212</v>
      </c>
      <c r="BL94" s="175" t="s">
        <v>212</v>
      </c>
      <c r="BM94" s="170" t="s">
        <v>127</v>
      </c>
      <c r="CO94" s="613" t="str">
        <f t="shared" si="50"/>
        <v/>
      </c>
      <c r="CP94" s="613" t="str">
        <f t="shared" si="51"/>
        <v/>
      </c>
    </row>
    <row r="95" spans="2:94" ht="18" customHeight="1" x14ac:dyDescent="0.2">
      <c r="B95" s="78"/>
      <c r="C95" s="71"/>
      <c r="D95" s="608"/>
      <c r="E95" s="90"/>
      <c r="F95" s="67"/>
      <c r="G95" s="67"/>
      <c r="H95" s="91"/>
      <c r="I95" s="91"/>
      <c r="J95" s="91"/>
      <c r="K95" s="67"/>
      <c r="L95" s="93"/>
      <c r="M95" s="112"/>
      <c r="N95" s="320"/>
      <c r="O95" s="321"/>
      <c r="P95" s="321"/>
      <c r="Q95" s="321"/>
      <c r="R95" s="321"/>
      <c r="S95" s="321"/>
      <c r="T95" s="321"/>
      <c r="U95" s="321"/>
      <c r="V95" s="321"/>
      <c r="W95" s="321"/>
      <c r="X95" s="321"/>
      <c r="Y95" s="322"/>
      <c r="Z95" s="539"/>
      <c r="AA95" s="414">
        <f t="shared" si="27"/>
        <v>1</v>
      </c>
      <c r="AB95" s="96">
        <f t="shared" si="28"/>
        <v>0</v>
      </c>
      <c r="AC95" s="415" t="str">
        <f t="shared" si="29"/>
        <v/>
      </c>
      <c r="AD95" s="440" t="str">
        <f t="shared" si="30"/>
        <v/>
      </c>
      <c r="AE95" s="416">
        <f t="shared" si="31"/>
        <v>1</v>
      </c>
      <c r="AF95" s="416">
        <f t="shared" si="32"/>
        <v>1</v>
      </c>
      <c r="AG95" s="417" t="str">
        <f t="shared" si="33"/>
        <v/>
      </c>
      <c r="AH95" s="417" t="str">
        <f t="shared" si="34"/>
        <v/>
      </c>
      <c r="AI95" s="71"/>
      <c r="AJ95" s="82"/>
      <c r="AL95" s="110" t="str">
        <f t="shared" si="35"/>
        <v/>
      </c>
      <c r="AM95" s="601" t="str">
        <f t="shared" si="36"/>
        <v/>
      </c>
      <c r="AN95" s="428" t="str">
        <f t="shared" si="37"/>
        <v/>
      </c>
      <c r="AO95" s="434"/>
      <c r="AP95" s="447" t="str">
        <f t="shared" si="38"/>
        <v/>
      </c>
      <c r="AQ95" s="448" t="str">
        <f t="shared" si="39"/>
        <v/>
      </c>
      <c r="AR95" s="448" t="str">
        <f t="shared" si="40"/>
        <v/>
      </c>
      <c r="AS95" s="448" t="str">
        <f t="shared" si="41"/>
        <v/>
      </c>
      <c r="AT95" s="448" t="str">
        <f t="shared" si="42"/>
        <v/>
      </c>
      <c r="AU95" s="448" t="str">
        <f t="shared" si="43"/>
        <v/>
      </c>
      <c r="AV95" s="448" t="str">
        <f t="shared" si="44"/>
        <v/>
      </c>
      <c r="AW95" s="448" t="str">
        <f t="shared" si="45"/>
        <v/>
      </c>
      <c r="AX95" s="448" t="str">
        <f t="shared" si="46"/>
        <v/>
      </c>
      <c r="AY95" s="448" t="str">
        <f t="shared" si="47"/>
        <v/>
      </c>
      <c r="AZ95" s="448" t="str">
        <f t="shared" si="48"/>
        <v/>
      </c>
      <c r="BA95" s="428" t="str">
        <f t="shared" si="49"/>
        <v/>
      </c>
      <c r="BI95" s="68"/>
      <c r="BM95" s="170" t="s">
        <v>129</v>
      </c>
      <c r="CO95" s="613" t="str">
        <f t="shared" si="50"/>
        <v/>
      </c>
      <c r="CP95" s="613" t="str">
        <f t="shared" si="51"/>
        <v/>
      </c>
    </row>
    <row r="96" spans="2:94" ht="18" customHeight="1" thickBot="1" x14ac:dyDescent="0.25">
      <c r="B96" s="78"/>
      <c r="C96" s="71"/>
      <c r="D96" s="608"/>
      <c r="E96" s="90"/>
      <c r="F96" s="67"/>
      <c r="G96" s="67"/>
      <c r="H96" s="91"/>
      <c r="I96" s="91"/>
      <c r="J96" s="91"/>
      <c r="K96" s="67"/>
      <c r="L96" s="93"/>
      <c r="M96" s="112"/>
      <c r="N96" s="320"/>
      <c r="O96" s="321"/>
      <c r="P96" s="321"/>
      <c r="Q96" s="321"/>
      <c r="R96" s="321"/>
      <c r="S96" s="321"/>
      <c r="T96" s="321"/>
      <c r="U96" s="321"/>
      <c r="V96" s="321"/>
      <c r="W96" s="321"/>
      <c r="X96" s="321"/>
      <c r="Y96" s="322"/>
      <c r="Z96" s="539"/>
      <c r="AA96" s="414">
        <f t="shared" si="27"/>
        <v>1</v>
      </c>
      <c r="AB96" s="96">
        <f t="shared" si="28"/>
        <v>0</v>
      </c>
      <c r="AC96" s="415" t="str">
        <f t="shared" si="29"/>
        <v/>
      </c>
      <c r="AD96" s="440" t="str">
        <f t="shared" si="30"/>
        <v/>
      </c>
      <c r="AE96" s="416">
        <f t="shared" si="31"/>
        <v>1</v>
      </c>
      <c r="AF96" s="416">
        <f t="shared" si="32"/>
        <v>1</v>
      </c>
      <c r="AG96" s="417" t="str">
        <f t="shared" si="33"/>
        <v/>
      </c>
      <c r="AH96" s="417" t="str">
        <f t="shared" si="34"/>
        <v/>
      </c>
      <c r="AI96" s="71"/>
      <c r="AJ96" s="82"/>
      <c r="AL96" s="110" t="str">
        <f t="shared" si="35"/>
        <v/>
      </c>
      <c r="AM96" s="601" t="str">
        <f t="shared" si="36"/>
        <v/>
      </c>
      <c r="AN96" s="428" t="str">
        <f t="shared" si="37"/>
        <v/>
      </c>
      <c r="AO96" s="434"/>
      <c r="AP96" s="447" t="str">
        <f t="shared" si="38"/>
        <v/>
      </c>
      <c r="AQ96" s="448" t="str">
        <f t="shared" si="39"/>
        <v/>
      </c>
      <c r="AR96" s="448" t="str">
        <f t="shared" si="40"/>
        <v/>
      </c>
      <c r="AS96" s="448" t="str">
        <f t="shared" si="41"/>
        <v/>
      </c>
      <c r="AT96" s="448" t="str">
        <f t="shared" si="42"/>
        <v/>
      </c>
      <c r="AU96" s="448" t="str">
        <f t="shared" si="43"/>
        <v/>
      </c>
      <c r="AV96" s="448" t="str">
        <f t="shared" si="44"/>
        <v/>
      </c>
      <c r="AW96" s="448" t="str">
        <f t="shared" si="45"/>
        <v/>
      </c>
      <c r="AX96" s="448" t="str">
        <f t="shared" si="46"/>
        <v/>
      </c>
      <c r="AY96" s="448" t="str">
        <f t="shared" si="47"/>
        <v/>
      </c>
      <c r="AZ96" s="448" t="str">
        <f t="shared" si="48"/>
        <v/>
      </c>
      <c r="BA96" s="428" t="str">
        <f t="shared" si="49"/>
        <v/>
      </c>
      <c r="BI96" s="68"/>
      <c r="BM96" s="175" t="s">
        <v>309</v>
      </c>
      <c r="CO96" s="613" t="str">
        <f t="shared" si="50"/>
        <v/>
      </c>
      <c r="CP96" s="613" t="str">
        <f t="shared" si="51"/>
        <v/>
      </c>
    </row>
    <row r="97" spans="2:94" ht="18" customHeight="1" x14ac:dyDescent="0.2">
      <c r="B97" s="78"/>
      <c r="C97" s="71"/>
      <c r="D97" s="610"/>
      <c r="E97" s="90"/>
      <c r="F97" s="67"/>
      <c r="G97" s="67"/>
      <c r="H97" s="91"/>
      <c r="I97" s="91"/>
      <c r="J97" s="91"/>
      <c r="K97" s="67"/>
      <c r="L97" s="93"/>
      <c r="M97" s="112"/>
      <c r="N97" s="320"/>
      <c r="O97" s="321"/>
      <c r="P97" s="321"/>
      <c r="Q97" s="321"/>
      <c r="R97" s="321"/>
      <c r="S97" s="321"/>
      <c r="T97" s="321"/>
      <c r="U97" s="321"/>
      <c r="V97" s="321"/>
      <c r="W97" s="321"/>
      <c r="X97" s="321"/>
      <c r="Y97" s="322"/>
      <c r="Z97" s="539"/>
      <c r="AA97" s="414">
        <f t="shared" si="27"/>
        <v>1</v>
      </c>
      <c r="AB97" s="96">
        <f t="shared" si="28"/>
        <v>0</v>
      </c>
      <c r="AC97" s="415" t="str">
        <f t="shared" si="29"/>
        <v/>
      </c>
      <c r="AD97" s="440" t="str">
        <f t="shared" si="30"/>
        <v/>
      </c>
      <c r="AE97" s="416">
        <f t="shared" si="31"/>
        <v>1</v>
      </c>
      <c r="AF97" s="416">
        <f t="shared" si="32"/>
        <v>1</v>
      </c>
      <c r="AG97" s="417" t="str">
        <f t="shared" si="33"/>
        <v/>
      </c>
      <c r="AH97" s="417" t="str">
        <f t="shared" si="34"/>
        <v/>
      </c>
      <c r="AI97" s="71"/>
      <c r="AJ97" s="82"/>
      <c r="AL97" s="110" t="str">
        <f t="shared" si="35"/>
        <v/>
      </c>
      <c r="AM97" s="601" t="str">
        <f t="shared" si="36"/>
        <v/>
      </c>
      <c r="AN97" s="428" t="str">
        <f t="shared" si="37"/>
        <v/>
      </c>
      <c r="AO97" s="434"/>
      <c r="AP97" s="447" t="str">
        <f t="shared" si="38"/>
        <v/>
      </c>
      <c r="AQ97" s="448" t="str">
        <f t="shared" si="39"/>
        <v/>
      </c>
      <c r="AR97" s="448" t="str">
        <f t="shared" si="40"/>
        <v/>
      </c>
      <c r="AS97" s="448" t="str">
        <f t="shared" si="41"/>
        <v/>
      </c>
      <c r="AT97" s="448" t="str">
        <f t="shared" si="42"/>
        <v/>
      </c>
      <c r="AU97" s="448" t="str">
        <f t="shared" si="43"/>
        <v/>
      </c>
      <c r="AV97" s="448" t="str">
        <f t="shared" si="44"/>
        <v/>
      </c>
      <c r="AW97" s="448" t="str">
        <f t="shared" si="45"/>
        <v/>
      </c>
      <c r="AX97" s="448" t="str">
        <f t="shared" si="46"/>
        <v/>
      </c>
      <c r="AY97" s="448" t="str">
        <f t="shared" si="47"/>
        <v/>
      </c>
      <c r="AZ97" s="448" t="str">
        <f t="shared" si="48"/>
        <v/>
      </c>
      <c r="BA97" s="428" t="str">
        <f t="shared" si="49"/>
        <v/>
      </c>
      <c r="BI97" s="68"/>
      <c r="CO97" s="613" t="str">
        <f t="shared" si="50"/>
        <v/>
      </c>
      <c r="CP97" s="613" t="str">
        <f t="shared" si="51"/>
        <v/>
      </c>
    </row>
    <row r="98" spans="2:94" ht="18" customHeight="1" x14ac:dyDescent="0.2">
      <c r="B98" s="78"/>
      <c r="C98" s="71"/>
      <c r="D98" s="610"/>
      <c r="E98" s="90"/>
      <c r="F98" s="67"/>
      <c r="G98" s="67"/>
      <c r="H98" s="91"/>
      <c r="I98" s="91"/>
      <c r="J98" s="91"/>
      <c r="K98" s="67"/>
      <c r="L98" s="93"/>
      <c r="M98" s="112"/>
      <c r="N98" s="320"/>
      <c r="O98" s="321"/>
      <c r="P98" s="321"/>
      <c r="Q98" s="321"/>
      <c r="R98" s="321"/>
      <c r="S98" s="321"/>
      <c r="T98" s="321"/>
      <c r="U98" s="321"/>
      <c r="V98" s="321"/>
      <c r="W98" s="321"/>
      <c r="X98" s="321"/>
      <c r="Y98" s="322"/>
      <c r="Z98" s="539"/>
      <c r="AA98" s="414">
        <f t="shared" si="27"/>
        <v>1</v>
      </c>
      <c r="AB98" s="96">
        <f t="shared" si="28"/>
        <v>0</v>
      </c>
      <c r="AC98" s="415" t="str">
        <f t="shared" si="29"/>
        <v/>
      </c>
      <c r="AD98" s="440" t="str">
        <f t="shared" si="30"/>
        <v/>
      </c>
      <c r="AE98" s="416">
        <f t="shared" si="31"/>
        <v>1</v>
      </c>
      <c r="AF98" s="416">
        <f t="shared" si="32"/>
        <v>1</v>
      </c>
      <c r="AG98" s="417" t="str">
        <f t="shared" si="33"/>
        <v/>
      </c>
      <c r="AH98" s="417" t="str">
        <f t="shared" si="34"/>
        <v/>
      </c>
      <c r="AI98" s="71"/>
      <c r="AJ98" s="82"/>
      <c r="AL98" s="110" t="str">
        <f t="shared" si="35"/>
        <v/>
      </c>
      <c r="AM98" s="601" t="str">
        <f t="shared" si="36"/>
        <v/>
      </c>
      <c r="AN98" s="428" t="str">
        <f t="shared" si="37"/>
        <v/>
      </c>
      <c r="AO98" s="434"/>
      <c r="AP98" s="447" t="str">
        <f t="shared" si="38"/>
        <v/>
      </c>
      <c r="AQ98" s="448" t="str">
        <f t="shared" si="39"/>
        <v/>
      </c>
      <c r="AR98" s="448" t="str">
        <f t="shared" si="40"/>
        <v/>
      </c>
      <c r="AS98" s="448" t="str">
        <f t="shared" si="41"/>
        <v/>
      </c>
      <c r="AT98" s="448" t="str">
        <f t="shared" si="42"/>
        <v/>
      </c>
      <c r="AU98" s="448" t="str">
        <f t="shared" si="43"/>
        <v/>
      </c>
      <c r="AV98" s="448" t="str">
        <f t="shared" si="44"/>
        <v/>
      </c>
      <c r="AW98" s="448" t="str">
        <f t="shared" si="45"/>
        <v/>
      </c>
      <c r="AX98" s="448" t="str">
        <f t="shared" si="46"/>
        <v/>
      </c>
      <c r="AY98" s="448" t="str">
        <f t="shared" si="47"/>
        <v/>
      </c>
      <c r="AZ98" s="448" t="str">
        <f t="shared" si="48"/>
        <v/>
      </c>
      <c r="BA98" s="428" t="str">
        <f t="shared" si="49"/>
        <v/>
      </c>
      <c r="BI98" s="68"/>
      <c r="CO98" s="613" t="str">
        <f t="shared" si="50"/>
        <v/>
      </c>
      <c r="CP98" s="613" t="str">
        <f t="shared" si="51"/>
        <v/>
      </c>
    </row>
    <row r="99" spans="2:94" ht="18" customHeight="1" x14ac:dyDescent="0.2">
      <c r="B99" s="78"/>
      <c r="C99" s="71"/>
      <c r="D99" s="610"/>
      <c r="E99" s="90"/>
      <c r="F99" s="67"/>
      <c r="G99" s="67"/>
      <c r="H99" s="91"/>
      <c r="I99" s="67"/>
      <c r="J99" s="91"/>
      <c r="K99" s="67"/>
      <c r="L99" s="93"/>
      <c r="M99" s="112"/>
      <c r="N99" s="320"/>
      <c r="O99" s="321"/>
      <c r="P99" s="321"/>
      <c r="Q99" s="321"/>
      <c r="R99" s="321"/>
      <c r="S99" s="321"/>
      <c r="T99" s="321"/>
      <c r="U99" s="321"/>
      <c r="V99" s="321"/>
      <c r="W99" s="321"/>
      <c r="X99" s="321"/>
      <c r="Y99" s="322"/>
      <c r="Z99" s="539"/>
      <c r="AA99" s="414">
        <f t="shared" si="27"/>
        <v>1</v>
      </c>
      <c r="AB99" s="96">
        <f t="shared" si="28"/>
        <v>0</v>
      </c>
      <c r="AC99" s="415" t="str">
        <f t="shared" si="29"/>
        <v/>
      </c>
      <c r="AD99" s="440" t="str">
        <f t="shared" si="30"/>
        <v/>
      </c>
      <c r="AE99" s="416">
        <f t="shared" si="31"/>
        <v>1</v>
      </c>
      <c r="AF99" s="416">
        <f t="shared" si="32"/>
        <v>1</v>
      </c>
      <c r="AG99" s="417" t="str">
        <f t="shared" si="33"/>
        <v/>
      </c>
      <c r="AH99" s="417" t="str">
        <f t="shared" si="34"/>
        <v/>
      </c>
      <c r="AI99" s="71"/>
      <c r="AJ99" s="82"/>
      <c r="AL99" s="110" t="str">
        <f t="shared" si="35"/>
        <v/>
      </c>
      <c r="AM99" s="601" t="str">
        <f t="shared" si="36"/>
        <v/>
      </c>
      <c r="AN99" s="428" t="str">
        <f t="shared" si="37"/>
        <v/>
      </c>
      <c r="AO99" s="434"/>
      <c r="AP99" s="447" t="str">
        <f t="shared" si="38"/>
        <v/>
      </c>
      <c r="AQ99" s="448" t="str">
        <f t="shared" si="39"/>
        <v/>
      </c>
      <c r="AR99" s="448" t="str">
        <f t="shared" si="40"/>
        <v/>
      </c>
      <c r="AS99" s="448" t="str">
        <f t="shared" si="41"/>
        <v/>
      </c>
      <c r="AT99" s="448" t="str">
        <f t="shared" si="42"/>
        <v/>
      </c>
      <c r="AU99" s="448" t="str">
        <f t="shared" si="43"/>
        <v/>
      </c>
      <c r="AV99" s="448" t="str">
        <f t="shared" si="44"/>
        <v/>
      </c>
      <c r="AW99" s="448" t="str">
        <f t="shared" si="45"/>
        <v/>
      </c>
      <c r="AX99" s="448" t="str">
        <f t="shared" si="46"/>
        <v/>
      </c>
      <c r="AY99" s="448" t="str">
        <f t="shared" si="47"/>
        <v/>
      </c>
      <c r="AZ99" s="448" t="str">
        <f t="shared" si="48"/>
        <v/>
      </c>
      <c r="BA99" s="428" t="str">
        <f t="shared" si="49"/>
        <v/>
      </c>
      <c r="BI99" s="68"/>
      <c r="CO99" s="613" t="str">
        <f t="shared" si="50"/>
        <v/>
      </c>
      <c r="CP99" s="613" t="str">
        <f t="shared" si="51"/>
        <v/>
      </c>
    </row>
    <row r="100" spans="2:94" ht="18" customHeight="1" x14ac:dyDescent="0.2">
      <c r="B100" s="78"/>
      <c r="C100" s="71"/>
      <c r="D100" s="610"/>
      <c r="E100" s="90"/>
      <c r="F100" s="67"/>
      <c r="G100" s="67"/>
      <c r="H100" s="91"/>
      <c r="I100" s="67"/>
      <c r="J100" s="91"/>
      <c r="K100" s="67"/>
      <c r="L100" s="93"/>
      <c r="M100" s="112"/>
      <c r="N100" s="320"/>
      <c r="O100" s="321"/>
      <c r="P100" s="321"/>
      <c r="Q100" s="321"/>
      <c r="R100" s="321"/>
      <c r="S100" s="321"/>
      <c r="T100" s="321"/>
      <c r="U100" s="321"/>
      <c r="V100" s="321"/>
      <c r="W100" s="321"/>
      <c r="X100" s="321"/>
      <c r="Y100" s="322"/>
      <c r="Z100" s="539"/>
      <c r="AA100" s="414">
        <f t="shared" si="27"/>
        <v>1</v>
      </c>
      <c r="AB100" s="96">
        <f t="shared" si="28"/>
        <v>0</v>
      </c>
      <c r="AC100" s="415" t="str">
        <f t="shared" si="29"/>
        <v/>
      </c>
      <c r="AD100" s="440" t="str">
        <f t="shared" si="30"/>
        <v/>
      </c>
      <c r="AE100" s="416">
        <f t="shared" si="31"/>
        <v>1</v>
      </c>
      <c r="AF100" s="416">
        <f t="shared" si="32"/>
        <v>1</v>
      </c>
      <c r="AG100" s="417" t="str">
        <f t="shared" si="33"/>
        <v/>
      </c>
      <c r="AH100" s="417" t="str">
        <f t="shared" si="34"/>
        <v/>
      </c>
      <c r="AI100" s="71"/>
      <c r="AJ100" s="82"/>
      <c r="AL100" s="110" t="str">
        <f t="shared" si="35"/>
        <v/>
      </c>
      <c r="AM100" s="601" t="str">
        <f t="shared" si="36"/>
        <v/>
      </c>
      <c r="AN100" s="428" t="str">
        <f t="shared" si="37"/>
        <v/>
      </c>
      <c r="AO100" s="434"/>
      <c r="AP100" s="447" t="str">
        <f t="shared" si="38"/>
        <v/>
      </c>
      <c r="AQ100" s="448" t="str">
        <f t="shared" si="39"/>
        <v/>
      </c>
      <c r="AR100" s="448" t="str">
        <f t="shared" si="40"/>
        <v/>
      </c>
      <c r="AS100" s="448" t="str">
        <f t="shared" si="41"/>
        <v/>
      </c>
      <c r="AT100" s="448" t="str">
        <f t="shared" si="42"/>
        <v/>
      </c>
      <c r="AU100" s="448" t="str">
        <f t="shared" si="43"/>
        <v/>
      </c>
      <c r="AV100" s="448" t="str">
        <f t="shared" si="44"/>
        <v/>
      </c>
      <c r="AW100" s="448" t="str">
        <f t="shared" si="45"/>
        <v/>
      </c>
      <c r="AX100" s="448" t="str">
        <f t="shared" si="46"/>
        <v/>
      </c>
      <c r="AY100" s="448" t="str">
        <f t="shared" si="47"/>
        <v/>
      </c>
      <c r="AZ100" s="448" t="str">
        <f t="shared" si="48"/>
        <v/>
      </c>
      <c r="BA100" s="428" t="str">
        <f t="shared" si="49"/>
        <v/>
      </c>
      <c r="BI100" s="68"/>
      <c r="CO100" s="613" t="str">
        <f t="shared" si="50"/>
        <v/>
      </c>
      <c r="CP100" s="613" t="str">
        <f t="shared" si="51"/>
        <v/>
      </c>
    </row>
    <row r="101" spans="2:94" ht="18" customHeight="1" x14ac:dyDescent="0.2">
      <c r="B101" s="78"/>
      <c r="C101" s="71"/>
      <c r="D101" s="610"/>
      <c r="E101" s="90"/>
      <c r="F101" s="67"/>
      <c r="G101" s="67"/>
      <c r="H101" s="91"/>
      <c r="I101" s="67"/>
      <c r="J101" s="91"/>
      <c r="K101" s="67"/>
      <c r="L101" s="93"/>
      <c r="M101" s="112"/>
      <c r="N101" s="320"/>
      <c r="O101" s="321"/>
      <c r="P101" s="321"/>
      <c r="Q101" s="321"/>
      <c r="R101" s="321"/>
      <c r="S101" s="321"/>
      <c r="T101" s="321"/>
      <c r="U101" s="321"/>
      <c r="V101" s="321"/>
      <c r="W101" s="321"/>
      <c r="X101" s="321"/>
      <c r="Y101" s="322"/>
      <c r="Z101" s="539"/>
      <c r="AA101" s="414">
        <f t="shared" si="27"/>
        <v>1</v>
      </c>
      <c r="AB101" s="96">
        <f t="shared" si="28"/>
        <v>0</v>
      </c>
      <c r="AC101" s="415" t="str">
        <f t="shared" si="29"/>
        <v/>
      </c>
      <c r="AD101" s="440" t="str">
        <f t="shared" si="30"/>
        <v/>
      </c>
      <c r="AE101" s="416">
        <f t="shared" si="31"/>
        <v>1</v>
      </c>
      <c r="AF101" s="416">
        <f t="shared" si="32"/>
        <v>1</v>
      </c>
      <c r="AG101" s="417" t="str">
        <f t="shared" si="33"/>
        <v/>
      </c>
      <c r="AH101" s="417" t="str">
        <f t="shared" si="34"/>
        <v/>
      </c>
      <c r="AI101" s="71"/>
      <c r="AJ101" s="82"/>
      <c r="AL101" s="110" t="str">
        <f t="shared" si="35"/>
        <v/>
      </c>
      <c r="AM101" s="601" t="str">
        <f t="shared" si="36"/>
        <v/>
      </c>
      <c r="AN101" s="428" t="str">
        <f t="shared" si="37"/>
        <v/>
      </c>
      <c r="AO101" s="434"/>
      <c r="AP101" s="447" t="str">
        <f t="shared" si="38"/>
        <v/>
      </c>
      <c r="AQ101" s="448" t="str">
        <f t="shared" si="39"/>
        <v/>
      </c>
      <c r="AR101" s="448" t="str">
        <f t="shared" si="40"/>
        <v/>
      </c>
      <c r="AS101" s="448" t="str">
        <f t="shared" si="41"/>
        <v/>
      </c>
      <c r="AT101" s="448" t="str">
        <f t="shared" si="42"/>
        <v/>
      </c>
      <c r="AU101" s="448" t="str">
        <f t="shared" si="43"/>
        <v/>
      </c>
      <c r="AV101" s="448" t="str">
        <f t="shared" si="44"/>
        <v/>
      </c>
      <c r="AW101" s="448" t="str">
        <f t="shared" si="45"/>
        <v/>
      </c>
      <c r="AX101" s="448" t="str">
        <f t="shared" si="46"/>
        <v/>
      </c>
      <c r="AY101" s="448" t="str">
        <f t="shared" si="47"/>
        <v/>
      </c>
      <c r="AZ101" s="448" t="str">
        <f t="shared" si="48"/>
        <v/>
      </c>
      <c r="BA101" s="428" t="str">
        <f t="shared" si="49"/>
        <v/>
      </c>
      <c r="BI101" s="68"/>
      <c r="CO101" s="613" t="str">
        <f t="shared" si="50"/>
        <v/>
      </c>
      <c r="CP101" s="613" t="str">
        <f t="shared" si="51"/>
        <v/>
      </c>
    </row>
    <row r="102" spans="2:94" ht="18" customHeight="1" x14ac:dyDescent="0.2">
      <c r="B102" s="78"/>
      <c r="C102" s="71"/>
      <c r="D102" s="610"/>
      <c r="E102" s="90"/>
      <c r="F102" s="67"/>
      <c r="G102" s="67"/>
      <c r="H102" s="91"/>
      <c r="I102" s="67"/>
      <c r="J102" s="91"/>
      <c r="K102" s="67"/>
      <c r="L102" s="93"/>
      <c r="M102" s="112"/>
      <c r="N102" s="320"/>
      <c r="O102" s="321"/>
      <c r="P102" s="321"/>
      <c r="Q102" s="321"/>
      <c r="R102" s="321"/>
      <c r="S102" s="321"/>
      <c r="T102" s="321"/>
      <c r="U102" s="321"/>
      <c r="V102" s="321"/>
      <c r="W102" s="321"/>
      <c r="X102" s="321"/>
      <c r="Y102" s="322"/>
      <c r="Z102" s="539"/>
      <c r="AA102" s="414">
        <f t="shared" si="27"/>
        <v>1</v>
      </c>
      <c r="AB102" s="96">
        <f t="shared" si="28"/>
        <v>0</v>
      </c>
      <c r="AC102" s="415" t="str">
        <f t="shared" si="29"/>
        <v/>
      </c>
      <c r="AD102" s="440" t="str">
        <f t="shared" si="30"/>
        <v/>
      </c>
      <c r="AE102" s="416">
        <f t="shared" si="31"/>
        <v>1</v>
      </c>
      <c r="AF102" s="416">
        <f t="shared" si="32"/>
        <v>1</v>
      </c>
      <c r="AG102" s="417" t="str">
        <f t="shared" si="33"/>
        <v/>
      </c>
      <c r="AH102" s="417" t="str">
        <f t="shared" si="34"/>
        <v/>
      </c>
      <c r="AI102" s="71"/>
      <c r="AJ102" s="82"/>
      <c r="AL102" s="110" t="str">
        <f t="shared" si="35"/>
        <v/>
      </c>
      <c r="AM102" s="601" t="str">
        <f t="shared" si="36"/>
        <v/>
      </c>
      <c r="AN102" s="428" t="str">
        <f t="shared" si="37"/>
        <v/>
      </c>
      <c r="AO102" s="434"/>
      <c r="AP102" s="447" t="str">
        <f t="shared" si="38"/>
        <v/>
      </c>
      <c r="AQ102" s="448" t="str">
        <f t="shared" si="39"/>
        <v/>
      </c>
      <c r="AR102" s="448" t="str">
        <f t="shared" si="40"/>
        <v/>
      </c>
      <c r="AS102" s="448" t="str">
        <f t="shared" si="41"/>
        <v/>
      </c>
      <c r="AT102" s="448" t="str">
        <f t="shared" si="42"/>
        <v/>
      </c>
      <c r="AU102" s="448" t="str">
        <f t="shared" si="43"/>
        <v/>
      </c>
      <c r="AV102" s="448" t="str">
        <f t="shared" si="44"/>
        <v/>
      </c>
      <c r="AW102" s="448" t="str">
        <f t="shared" si="45"/>
        <v/>
      </c>
      <c r="AX102" s="448" t="str">
        <f t="shared" si="46"/>
        <v/>
      </c>
      <c r="AY102" s="448" t="str">
        <f t="shared" si="47"/>
        <v/>
      </c>
      <c r="AZ102" s="448" t="str">
        <f t="shared" si="48"/>
        <v/>
      </c>
      <c r="BA102" s="428" t="str">
        <f t="shared" si="49"/>
        <v/>
      </c>
      <c r="BI102" s="68"/>
      <c r="CO102" s="613" t="str">
        <f t="shared" si="50"/>
        <v/>
      </c>
      <c r="CP102" s="613" t="str">
        <f t="shared" si="51"/>
        <v/>
      </c>
    </row>
    <row r="103" spans="2:94" ht="18" customHeight="1" x14ac:dyDescent="0.2">
      <c r="B103" s="78"/>
      <c r="C103" s="71"/>
      <c r="D103" s="610"/>
      <c r="E103" s="90"/>
      <c r="F103" s="67"/>
      <c r="G103" s="67"/>
      <c r="H103" s="91"/>
      <c r="I103" s="67"/>
      <c r="J103" s="91"/>
      <c r="K103" s="67"/>
      <c r="L103" s="93"/>
      <c r="M103" s="112"/>
      <c r="N103" s="320"/>
      <c r="O103" s="321"/>
      <c r="P103" s="321"/>
      <c r="Q103" s="321"/>
      <c r="R103" s="321"/>
      <c r="S103" s="321"/>
      <c r="T103" s="321"/>
      <c r="U103" s="321"/>
      <c r="V103" s="321"/>
      <c r="W103" s="321"/>
      <c r="X103" s="321"/>
      <c r="Y103" s="322"/>
      <c r="Z103" s="539"/>
      <c r="AA103" s="414">
        <f t="shared" si="27"/>
        <v>1</v>
      </c>
      <c r="AB103" s="96">
        <f t="shared" si="28"/>
        <v>0</v>
      </c>
      <c r="AC103" s="415" t="str">
        <f t="shared" si="29"/>
        <v/>
      </c>
      <c r="AD103" s="440" t="str">
        <f t="shared" si="30"/>
        <v/>
      </c>
      <c r="AE103" s="416">
        <f t="shared" si="31"/>
        <v>1</v>
      </c>
      <c r="AF103" s="416">
        <f t="shared" si="32"/>
        <v>1</v>
      </c>
      <c r="AG103" s="417" t="str">
        <f t="shared" si="33"/>
        <v/>
      </c>
      <c r="AH103" s="417" t="str">
        <f t="shared" si="34"/>
        <v/>
      </c>
      <c r="AI103" s="71"/>
      <c r="AJ103" s="82"/>
      <c r="AL103" s="110" t="str">
        <f t="shared" si="35"/>
        <v/>
      </c>
      <c r="AM103" s="601" t="str">
        <f t="shared" si="36"/>
        <v/>
      </c>
      <c r="AN103" s="428" t="str">
        <f t="shared" si="37"/>
        <v/>
      </c>
      <c r="AO103" s="434"/>
      <c r="AP103" s="447" t="str">
        <f t="shared" si="38"/>
        <v/>
      </c>
      <c r="AQ103" s="448" t="str">
        <f t="shared" si="39"/>
        <v/>
      </c>
      <c r="AR103" s="448" t="str">
        <f t="shared" si="40"/>
        <v/>
      </c>
      <c r="AS103" s="448" t="str">
        <f t="shared" si="41"/>
        <v/>
      </c>
      <c r="AT103" s="448" t="str">
        <f t="shared" si="42"/>
        <v/>
      </c>
      <c r="AU103" s="448" t="str">
        <f t="shared" si="43"/>
        <v/>
      </c>
      <c r="AV103" s="448" t="str">
        <f t="shared" si="44"/>
        <v/>
      </c>
      <c r="AW103" s="448" t="str">
        <f t="shared" si="45"/>
        <v/>
      </c>
      <c r="AX103" s="448" t="str">
        <f t="shared" si="46"/>
        <v/>
      </c>
      <c r="AY103" s="448" t="str">
        <f t="shared" si="47"/>
        <v/>
      </c>
      <c r="AZ103" s="448" t="str">
        <f t="shared" si="48"/>
        <v/>
      </c>
      <c r="BA103" s="428" t="str">
        <f t="shared" si="49"/>
        <v/>
      </c>
      <c r="BI103" s="68"/>
      <c r="CO103" s="613" t="str">
        <f t="shared" si="50"/>
        <v/>
      </c>
      <c r="CP103" s="613" t="str">
        <f t="shared" si="51"/>
        <v/>
      </c>
    </row>
    <row r="104" spans="2:94" ht="18" customHeight="1" x14ac:dyDescent="0.2">
      <c r="B104" s="78"/>
      <c r="C104" s="71"/>
      <c r="D104" s="610"/>
      <c r="E104" s="90"/>
      <c r="F104" s="67"/>
      <c r="G104" s="67"/>
      <c r="H104" s="91"/>
      <c r="I104" s="67"/>
      <c r="J104" s="91"/>
      <c r="K104" s="67"/>
      <c r="L104" s="93"/>
      <c r="M104" s="112"/>
      <c r="N104" s="320"/>
      <c r="O104" s="321"/>
      <c r="P104" s="321"/>
      <c r="Q104" s="321"/>
      <c r="R104" s="321"/>
      <c r="S104" s="321"/>
      <c r="T104" s="321"/>
      <c r="U104" s="321"/>
      <c r="V104" s="321"/>
      <c r="W104" s="321"/>
      <c r="X104" s="321"/>
      <c r="Y104" s="322"/>
      <c r="Z104" s="539"/>
      <c r="AA104" s="414">
        <f t="shared" si="27"/>
        <v>1</v>
      </c>
      <c r="AB104" s="96">
        <f t="shared" si="28"/>
        <v>0</v>
      </c>
      <c r="AC104" s="415" t="str">
        <f t="shared" si="29"/>
        <v/>
      </c>
      <c r="AD104" s="440" t="str">
        <f t="shared" si="30"/>
        <v/>
      </c>
      <c r="AE104" s="416">
        <f t="shared" si="31"/>
        <v>1</v>
      </c>
      <c r="AF104" s="416">
        <f t="shared" si="32"/>
        <v>1</v>
      </c>
      <c r="AG104" s="417" t="str">
        <f t="shared" si="33"/>
        <v/>
      </c>
      <c r="AH104" s="417" t="str">
        <f t="shared" si="34"/>
        <v/>
      </c>
      <c r="AI104" s="71"/>
      <c r="AJ104" s="82"/>
      <c r="AL104" s="110" t="str">
        <f t="shared" si="35"/>
        <v/>
      </c>
      <c r="AM104" s="601" t="str">
        <f t="shared" si="36"/>
        <v/>
      </c>
      <c r="AN104" s="428" t="str">
        <f t="shared" si="37"/>
        <v/>
      </c>
      <c r="AO104" s="434"/>
      <c r="AP104" s="447" t="str">
        <f t="shared" si="38"/>
        <v/>
      </c>
      <c r="AQ104" s="448" t="str">
        <f t="shared" si="39"/>
        <v/>
      </c>
      <c r="AR104" s="448" t="str">
        <f t="shared" si="40"/>
        <v/>
      </c>
      <c r="AS104" s="448" t="str">
        <f t="shared" si="41"/>
        <v/>
      </c>
      <c r="AT104" s="448" t="str">
        <f t="shared" si="42"/>
        <v/>
      </c>
      <c r="AU104" s="448" t="str">
        <f t="shared" si="43"/>
        <v/>
      </c>
      <c r="AV104" s="448" t="str">
        <f t="shared" si="44"/>
        <v/>
      </c>
      <c r="AW104" s="448" t="str">
        <f t="shared" si="45"/>
        <v/>
      </c>
      <c r="AX104" s="448" t="str">
        <f t="shared" si="46"/>
        <v/>
      </c>
      <c r="AY104" s="448" t="str">
        <f t="shared" si="47"/>
        <v/>
      </c>
      <c r="AZ104" s="448" t="str">
        <f t="shared" si="48"/>
        <v/>
      </c>
      <c r="BA104" s="428" t="str">
        <f t="shared" si="49"/>
        <v/>
      </c>
      <c r="BI104" s="68"/>
      <c r="CO104" s="613" t="str">
        <f t="shared" si="50"/>
        <v/>
      </c>
      <c r="CP104" s="613" t="str">
        <f t="shared" si="51"/>
        <v/>
      </c>
    </row>
    <row r="105" spans="2:94" ht="18" customHeight="1" x14ac:dyDescent="0.2">
      <c r="B105" s="78"/>
      <c r="C105" s="71"/>
      <c r="D105" s="608"/>
      <c r="E105" s="90"/>
      <c r="F105" s="67"/>
      <c r="G105" s="67"/>
      <c r="H105" s="91"/>
      <c r="I105" s="91"/>
      <c r="J105" s="91"/>
      <c r="K105" s="92"/>
      <c r="L105" s="93"/>
      <c r="M105" s="112"/>
      <c r="N105" s="320"/>
      <c r="O105" s="321"/>
      <c r="P105" s="321"/>
      <c r="Q105" s="321"/>
      <c r="R105" s="321"/>
      <c r="S105" s="321"/>
      <c r="T105" s="321"/>
      <c r="U105" s="321"/>
      <c r="V105" s="321"/>
      <c r="W105" s="321"/>
      <c r="X105" s="321"/>
      <c r="Y105" s="322"/>
      <c r="Z105" s="539"/>
      <c r="AA105" s="414">
        <f t="shared" si="27"/>
        <v>1</v>
      </c>
      <c r="AB105" s="96">
        <f t="shared" si="28"/>
        <v>0</v>
      </c>
      <c r="AC105" s="415" t="str">
        <f t="shared" si="29"/>
        <v/>
      </c>
      <c r="AD105" s="440" t="str">
        <f t="shared" si="30"/>
        <v/>
      </c>
      <c r="AE105" s="416">
        <f t="shared" si="31"/>
        <v>1</v>
      </c>
      <c r="AF105" s="416">
        <f t="shared" si="32"/>
        <v>1</v>
      </c>
      <c r="AG105" s="417" t="str">
        <f t="shared" si="33"/>
        <v/>
      </c>
      <c r="AH105" s="417" t="str">
        <f t="shared" si="34"/>
        <v/>
      </c>
      <c r="AI105" s="71"/>
      <c r="AJ105" s="82"/>
      <c r="AL105" s="110" t="str">
        <f t="shared" si="35"/>
        <v/>
      </c>
      <c r="AM105" s="601" t="str">
        <f t="shared" si="36"/>
        <v/>
      </c>
      <c r="AN105" s="428" t="str">
        <f t="shared" si="37"/>
        <v/>
      </c>
      <c r="AO105" s="434"/>
      <c r="AP105" s="447" t="str">
        <f t="shared" si="38"/>
        <v/>
      </c>
      <c r="AQ105" s="448" t="str">
        <f t="shared" si="39"/>
        <v/>
      </c>
      <c r="AR105" s="448" t="str">
        <f t="shared" si="40"/>
        <v/>
      </c>
      <c r="AS105" s="448" t="str">
        <f t="shared" si="41"/>
        <v/>
      </c>
      <c r="AT105" s="448" t="str">
        <f t="shared" si="42"/>
        <v/>
      </c>
      <c r="AU105" s="448" t="str">
        <f t="shared" si="43"/>
        <v/>
      </c>
      <c r="AV105" s="448" t="str">
        <f t="shared" si="44"/>
        <v/>
      </c>
      <c r="AW105" s="448" t="str">
        <f t="shared" si="45"/>
        <v/>
      </c>
      <c r="AX105" s="448" t="str">
        <f t="shared" si="46"/>
        <v/>
      </c>
      <c r="AY105" s="448" t="str">
        <f t="shared" si="47"/>
        <v/>
      </c>
      <c r="AZ105" s="448" t="str">
        <f t="shared" si="48"/>
        <v/>
      </c>
      <c r="BA105" s="428" t="str">
        <f t="shared" si="49"/>
        <v/>
      </c>
      <c r="BI105" s="68"/>
      <c r="CO105" s="613" t="str">
        <f t="shared" si="50"/>
        <v/>
      </c>
      <c r="CP105" s="613" t="str">
        <f t="shared" si="51"/>
        <v/>
      </c>
    </row>
    <row r="106" spans="2:94" ht="18" customHeight="1" x14ac:dyDescent="0.2">
      <c r="B106" s="78"/>
      <c r="C106" s="71"/>
      <c r="D106" s="608"/>
      <c r="E106" s="90"/>
      <c r="F106" s="67"/>
      <c r="G106" s="67"/>
      <c r="H106" s="91"/>
      <c r="I106" s="91"/>
      <c r="J106" s="91"/>
      <c r="K106" s="67"/>
      <c r="L106" s="93"/>
      <c r="M106" s="112"/>
      <c r="N106" s="320"/>
      <c r="O106" s="321"/>
      <c r="P106" s="321"/>
      <c r="Q106" s="321"/>
      <c r="R106" s="321"/>
      <c r="S106" s="321"/>
      <c r="T106" s="321"/>
      <c r="U106" s="321"/>
      <c r="V106" s="321"/>
      <c r="W106" s="321"/>
      <c r="X106" s="321"/>
      <c r="Y106" s="322"/>
      <c r="Z106" s="539"/>
      <c r="AA106" s="414">
        <f t="shared" si="27"/>
        <v>1</v>
      </c>
      <c r="AB106" s="96">
        <f t="shared" si="28"/>
        <v>0</v>
      </c>
      <c r="AC106" s="415" t="str">
        <f t="shared" si="29"/>
        <v/>
      </c>
      <c r="AD106" s="440" t="str">
        <f t="shared" si="30"/>
        <v/>
      </c>
      <c r="AE106" s="416">
        <f t="shared" si="31"/>
        <v>1</v>
      </c>
      <c r="AF106" s="416">
        <f t="shared" si="32"/>
        <v>1</v>
      </c>
      <c r="AG106" s="417" t="str">
        <f t="shared" si="33"/>
        <v/>
      </c>
      <c r="AH106" s="417" t="str">
        <f t="shared" si="34"/>
        <v/>
      </c>
      <c r="AI106" s="71"/>
      <c r="AJ106" s="82"/>
      <c r="AL106" s="110" t="str">
        <f t="shared" si="35"/>
        <v/>
      </c>
      <c r="AM106" s="601" t="str">
        <f t="shared" si="36"/>
        <v/>
      </c>
      <c r="AN106" s="428" t="str">
        <f t="shared" si="37"/>
        <v/>
      </c>
      <c r="AO106" s="434"/>
      <c r="AP106" s="447" t="str">
        <f t="shared" si="38"/>
        <v/>
      </c>
      <c r="AQ106" s="448" t="str">
        <f t="shared" si="39"/>
        <v/>
      </c>
      <c r="AR106" s="448" t="str">
        <f t="shared" si="40"/>
        <v/>
      </c>
      <c r="AS106" s="448" t="str">
        <f t="shared" si="41"/>
        <v/>
      </c>
      <c r="AT106" s="448" t="str">
        <f t="shared" si="42"/>
        <v/>
      </c>
      <c r="AU106" s="448" t="str">
        <f t="shared" si="43"/>
        <v/>
      </c>
      <c r="AV106" s="448" t="str">
        <f t="shared" si="44"/>
        <v/>
      </c>
      <c r="AW106" s="448" t="str">
        <f t="shared" si="45"/>
        <v/>
      </c>
      <c r="AX106" s="448" t="str">
        <f t="shared" si="46"/>
        <v/>
      </c>
      <c r="AY106" s="448" t="str">
        <f t="shared" si="47"/>
        <v/>
      </c>
      <c r="AZ106" s="448" t="str">
        <f t="shared" si="48"/>
        <v/>
      </c>
      <c r="BA106" s="428" t="str">
        <f t="shared" si="49"/>
        <v/>
      </c>
      <c r="BI106" s="68"/>
      <c r="CO106" s="613" t="str">
        <f t="shared" si="50"/>
        <v/>
      </c>
      <c r="CP106" s="613" t="str">
        <f t="shared" si="51"/>
        <v/>
      </c>
    </row>
    <row r="107" spans="2:94" ht="18" customHeight="1" x14ac:dyDescent="0.2">
      <c r="B107" s="78"/>
      <c r="C107" s="71"/>
      <c r="D107" s="608"/>
      <c r="E107" s="90"/>
      <c r="F107" s="67"/>
      <c r="G107" s="67"/>
      <c r="H107" s="91"/>
      <c r="I107" s="91"/>
      <c r="J107" s="91"/>
      <c r="K107" s="67"/>
      <c r="L107" s="93"/>
      <c r="M107" s="112"/>
      <c r="N107" s="320"/>
      <c r="O107" s="321"/>
      <c r="P107" s="321"/>
      <c r="Q107" s="321"/>
      <c r="R107" s="321"/>
      <c r="S107" s="321"/>
      <c r="T107" s="321"/>
      <c r="U107" s="321"/>
      <c r="V107" s="321"/>
      <c r="W107" s="321"/>
      <c r="X107" s="321"/>
      <c r="Y107" s="322"/>
      <c r="Z107" s="539"/>
      <c r="AA107" s="414">
        <f t="shared" si="27"/>
        <v>1</v>
      </c>
      <c r="AB107" s="96">
        <f t="shared" si="28"/>
        <v>0</v>
      </c>
      <c r="AC107" s="415" t="str">
        <f t="shared" si="29"/>
        <v/>
      </c>
      <c r="AD107" s="440" t="str">
        <f t="shared" si="30"/>
        <v/>
      </c>
      <c r="AE107" s="416">
        <f t="shared" si="31"/>
        <v>1</v>
      </c>
      <c r="AF107" s="416">
        <f t="shared" si="32"/>
        <v>1</v>
      </c>
      <c r="AG107" s="417" t="str">
        <f t="shared" si="33"/>
        <v/>
      </c>
      <c r="AH107" s="417" t="str">
        <f t="shared" si="34"/>
        <v/>
      </c>
      <c r="AI107" s="71"/>
      <c r="AJ107" s="82"/>
      <c r="AL107" s="110" t="str">
        <f t="shared" si="35"/>
        <v/>
      </c>
      <c r="AM107" s="601" t="str">
        <f t="shared" si="36"/>
        <v/>
      </c>
      <c r="AN107" s="428" t="str">
        <f t="shared" si="37"/>
        <v/>
      </c>
      <c r="AO107" s="434"/>
      <c r="AP107" s="447" t="str">
        <f t="shared" si="38"/>
        <v/>
      </c>
      <c r="AQ107" s="448" t="str">
        <f t="shared" si="39"/>
        <v/>
      </c>
      <c r="AR107" s="448" t="str">
        <f t="shared" si="40"/>
        <v/>
      </c>
      <c r="AS107" s="448" t="str">
        <f t="shared" si="41"/>
        <v/>
      </c>
      <c r="AT107" s="448" t="str">
        <f t="shared" si="42"/>
        <v/>
      </c>
      <c r="AU107" s="448" t="str">
        <f t="shared" si="43"/>
        <v/>
      </c>
      <c r="AV107" s="448" t="str">
        <f t="shared" si="44"/>
        <v/>
      </c>
      <c r="AW107" s="448" t="str">
        <f t="shared" si="45"/>
        <v/>
      </c>
      <c r="AX107" s="448" t="str">
        <f t="shared" si="46"/>
        <v/>
      </c>
      <c r="AY107" s="448" t="str">
        <f t="shared" si="47"/>
        <v/>
      </c>
      <c r="AZ107" s="448" t="str">
        <f t="shared" si="48"/>
        <v/>
      </c>
      <c r="BA107" s="428" t="str">
        <f t="shared" si="49"/>
        <v/>
      </c>
      <c r="BI107" s="68"/>
      <c r="CO107" s="613" t="str">
        <f t="shared" si="50"/>
        <v/>
      </c>
      <c r="CP107" s="613" t="str">
        <f t="shared" si="51"/>
        <v/>
      </c>
    </row>
    <row r="108" spans="2:94" ht="18" customHeight="1" x14ac:dyDescent="0.2">
      <c r="B108" s="78"/>
      <c r="C108" s="71"/>
      <c r="D108" s="608"/>
      <c r="E108" s="90"/>
      <c r="F108" s="67"/>
      <c r="G108" s="67"/>
      <c r="H108" s="91"/>
      <c r="I108" s="91"/>
      <c r="J108" s="91"/>
      <c r="K108" s="67"/>
      <c r="L108" s="93"/>
      <c r="M108" s="112"/>
      <c r="N108" s="320"/>
      <c r="O108" s="321"/>
      <c r="P108" s="321"/>
      <c r="Q108" s="321"/>
      <c r="R108" s="321"/>
      <c r="S108" s="321"/>
      <c r="T108" s="321"/>
      <c r="U108" s="321"/>
      <c r="V108" s="321"/>
      <c r="W108" s="321"/>
      <c r="X108" s="321"/>
      <c r="Y108" s="322"/>
      <c r="Z108" s="539"/>
      <c r="AA108" s="414">
        <f t="shared" si="27"/>
        <v>1</v>
      </c>
      <c r="AB108" s="96">
        <f t="shared" si="28"/>
        <v>0</v>
      </c>
      <c r="AC108" s="415" t="str">
        <f t="shared" si="29"/>
        <v/>
      </c>
      <c r="AD108" s="440" t="str">
        <f t="shared" si="30"/>
        <v/>
      </c>
      <c r="AE108" s="416">
        <f t="shared" si="31"/>
        <v>1</v>
      </c>
      <c r="AF108" s="416">
        <f t="shared" si="32"/>
        <v>1</v>
      </c>
      <c r="AG108" s="417" t="str">
        <f t="shared" si="33"/>
        <v/>
      </c>
      <c r="AH108" s="417" t="str">
        <f t="shared" si="34"/>
        <v/>
      </c>
      <c r="AI108" s="71"/>
      <c r="AJ108" s="82"/>
      <c r="AL108" s="110" t="str">
        <f t="shared" si="35"/>
        <v/>
      </c>
      <c r="AM108" s="601" t="str">
        <f t="shared" si="36"/>
        <v/>
      </c>
      <c r="AN108" s="428" t="str">
        <f t="shared" si="37"/>
        <v/>
      </c>
      <c r="AO108" s="434"/>
      <c r="AP108" s="447" t="str">
        <f t="shared" si="38"/>
        <v/>
      </c>
      <c r="AQ108" s="448" t="str">
        <f t="shared" si="39"/>
        <v/>
      </c>
      <c r="AR108" s="448" t="str">
        <f t="shared" si="40"/>
        <v/>
      </c>
      <c r="AS108" s="448" t="str">
        <f t="shared" si="41"/>
        <v/>
      </c>
      <c r="AT108" s="448" t="str">
        <f t="shared" si="42"/>
        <v/>
      </c>
      <c r="AU108" s="448" t="str">
        <f t="shared" si="43"/>
        <v/>
      </c>
      <c r="AV108" s="448" t="str">
        <f t="shared" si="44"/>
        <v/>
      </c>
      <c r="AW108" s="448" t="str">
        <f t="shared" si="45"/>
        <v/>
      </c>
      <c r="AX108" s="448" t="str">
        <f t="shared" si="46"/>
        <v/>
      </c>
      <c r="AY108" s="448" t="str">
        <f t="shared" si="47"/>
        <v/>
      </c>
      <c r="AZ108" s="448" t="str">
        <f t="shared" si="48"/>
        <v/>
      </c>
      <c r="BA108" s="428" t="str">
        <f t="shared" si="49"/>
        <v/>
      </c>
      <c r="BI108" s="68"/>
      <c r="CO108" s="613" t="str">
        <f t="shared" si="50"/>
        <v/>
      </c>
      <c r="CP108" s="613" t="str">
        <f t="shared" si="51"/>
        <v/>
      </c>
    </row>
    <row r="109" spans="2:94" ht="18" customHeight="1" x14ac:dyDescent="0.2">
      <c r="B109" s="78"/>
      <c r="C109" s="71"/>
      <c r="D109" s="608"/>
      <c r="E109" s="90"/>
      <c r="F109" s="67"/>
      <c r="G109" s="67"/>
      <c r="H109" s="91"/>
      <c r="I109" s="91"/>
      <c r="J109" s="91"/>
      <c r="K109" s="67"/>
      <c r="L109" s="93"/>
      <c r="M109" s="112"/>
      <c r="N109" s="320"/>
      <c r="O109" s="321"/>
      <c r="P109" s="321"/>
      <c r="Q109" s="321"/>
      <c r="R109" s="321"/>
      <c r="S109" s="321"/>
      <c r="T109" s="321"/>
      <c r="U109" s="321"/>
      <c r="V109" s="321"/>
      <c r="W109" s="321"/>
      <c r="X109" s="321"/>
      <c r="Y109" s="322"/>
      <c r="Z109" s="539"/>
      <c r="AA109" s="414">
        <f t="shared" si="27"/>
        <v>1</v>
      </c>
      <c r="AB109" s="96">
        <f t="shared" si="28"/>
        <v>0</v>
      </c>
      <c r="AC109" s="415" t="str">
        <f t="shared" si="29"/>
        <v/>
      </c>
      <c r="AD109" s="440" t="str">
        <f t="shared" si="30"/>
        <v/>
      </c>
      <c r="AE109" s="416">
        <f t="shared" si="31"/>
        <v>1</v>
      </c>
      <c r="AF109" s="416">
        <f t="shared" si="32"/>
        <v>1</v>
      </c>
      <c r="AG109" s="417" t="str">
        <f t="shared" si="33"/>
        <v/>
      </c>
      <c r="AH109" s="417" t="str">
        <f t="shared" si="34"/>
        <v/>
      </c>
      <c r="AI109" s="71"/>
      <c r="AJ109" s="82"/>
      <c r="AL109" s="110" t="str">
        <f t="shared" si="35"/>
        <v/>
      </c>
      <c r="AM109" s="601" t="str">
        <f t="shared" si="36"/>
        <v/>
      </c>
      <c r="AN109" s="428" t="str">
        <f t="shared" si="37"/>
        <v/>
      </c>
      <c r="AO109" s="434"/>
      <c r="AP109" s="447" t="str">
        <f t="shared" si="38"/>
        <v/>
      </c>
      <c r="AQ109" s="448" t="str">
        <f t="shared" si="39"/>
        <v/>
      </c>
      <c r="AR109" s="448" t="str">
        <f t="shared" si="40"/>
        <v/>
      </c>
      <c r="AS109" s="448" t="str">
        <f t="shared" si="41"/>
        <v/>
      </c>
      <c r="AT109" s="448" t="str">
        <f t="shared" si="42"/>
        <v/>
      </c>
      <c r="AU109" s="448" t="str">
        <f t="shared" si="43"/>
        <v/>
      </c>
      <c r="AV109" s="448" t="str">
        <f t="shared" si="44"/>
        <v/>
      </c>
      <c r="AW109" s="448" t="str">
        <f t="shared" si="45"/>
        <v/>
      </c>
      <c r="AX109" s="448" t="str">
        <f t="shared" si="46"/>
        <v/>
      </c>
      <c r="AY109" s="448" t="str">
        <f t="shared" si="47"/>
        <v/>
      </c>
      <c r="AZ109" s="448" t="str">
        <f t="shared" si="48"/>
        <v/>
      </c>
      <c r="BA109" s="428" t="str">
        <f t="shared" si="49"/>
        <v/>
      </c>
      <c r="CO109" s="613" t="str">
        <f t="shared" si="50"/>
        <v/>
      </c>
      <c r="CP109" s="613" t="str">
        <f t="shared" si="51"/>
        <v/>
      </c>
    </row>
    <row r="110" spans="2:94" ht="18" customHeight="1" x14ac:dyDescent="0.2">
      <c r="B110" s="78"/>
      <c r="C110" s="71"/>
      <c r="D110" s="608"/>
      <c r="E110" s="90"/>
      <c r="F110" s="67"/>
      <c r="G110" s="67"/>
      <c r="H110" s="91"/>
      <c r="I110" s="91"/>
      <c r="J110" s="91"/>
      <c r="K110" s="67"/>
      <c r="L110" s="93"/>
      <c r="M110" s="112"/>
      <c r="N110" s="320"/>
      <c r="O110" s="321"/>
      <c r="P110" s="321"/>
      <c r="Q110" s="321"/>
      <c r="R110" s="321"/>
      <c r="S110" s="321"/>
      <c r="T110" s="321"/>
      <c r="U110" s="321"/>
      <c r="V110" s="321"/>
      <c r="W110" s="321"/>
      <c r="X110" s="321"/>
      <c r="Y110" s="322"/>
      <c r="Z110" s="539"/>
      <c r="AA110" s="414">
        <f t="shared" si="27"/>
        <v>1</v>
      </c>
      <c r="AB110" s="96">
        <f t="shared" si="28"/>
        <v>0</v>
      </c>
      <c r="AC110" s="415" t="str">
        <f t="shared" si="29"/>
        <v/>
      </c>
      <c r="AD110" s="440" t="str">
        <f t="shared" si="30"/>
        <v/>
      </c>
      <c r="AE110" s="416">
        <f t="shared" si="31"/>
        <v>1</v>
      </c>
      <c r="AF110" s="416">
        <f t="shared" si="32"/>
        <v>1</v>
      </c>
      <c r="AG110" s="417" t="str">
        <f t="shared" si="33"/>
        <v/>
      </c>
      <c r="AH110" s="417" t="str">
        <f t="shared" si="34"/>
        <v/>
      </c>
      <c r="AI110" s="71"/>
      <c r="AJ110" s="82"/>
      <c r="AL110" s="110" t="str">
        <f t="shared" si="35"/>
        <v/>
      </c>
      <c r="AM110" s="601" t="str">
        <f t="shared" si="36"/>
        <v/>
      </c>
      <c r="AN110" s="428" t="str">
        <f t="shared" si="37"/>
        <v/>
      </c>
      <c r="AO110" s="434"/>
      <c r="AP110" s="447" t="str">
        <f t="shared" si="38"/>
        <v/>
      </c>
      <c r="AQ110" s="448" t="str">
        <f t="shared" si="39"/>
        <v/>
      </c>
      <c r="AR110" s="448" t="str">
        <f t="shared" si="40"/>
        <v/>
      </c>
      <c r="AS110" s="448" t="str">
        <f t="shared" si="41"/>
        <v/>
      </c>
      <c r="AT110" s="448" t="str">
        <f t="shared" si="42"/>
        <v/>
      </c>
      <c r="AU110" s="448" t="str">
        <f t="shared" si="43"/>
        <v/>
      </c>
      <c r="AV110" s="448" t="str">
        <f t="shared" si="44"/>
        <v/>
      </c>
      <c r="AW110" s="448" t="str">
        <f t="shared" si="45"/>
        <v/>
      </c>
      <c r="AX110" s="448" t="str">
        <f t="shared" si="46"/>
        <v/>
      </c>
      <c r="AY110" s="448" t="str">
        <f t="shared" si="47"/>
        <v/>
      </c>
      <c r="AZ110" s="448" t="str">
        <f t="shared" si="48"/>
        <v/>
      </c>
      <c r="BA110" s="428" t="str">
        <f t="shared" si="49"/>
        <v/>
      </c>
      <c r="CO110" s="613" t="str">
        <f t="shared" si="50"/>
        <v/>
      </c>
      <c r="CP110" s="613" t="str">
        <f t="shared" si="51"/>
        <v/>
      </c>
    </row>
    <row r="111" spans="2:94" ht="18" customHeight="1" x14ac:dyDescent="0.2">
      <c r="B111" s="78"/>
      <c r="C111" s="71"/>
      <c r="D111" s="608"/>
      <c r="E111" s="90"/>
      <c r="F111" s="67"/>
      <c r="G111" s="67"/>
      <c r="H111" s="91"/>
      <c r="I111" s="91"/>
      <c r="J111" s="91"/>
      <c r="K111" s="67"/>
      <c r="L111" s="93"/>
      <c r="M111" s="112"/>
      <c r="N111" s="320"/>
      <c r="O111" s="321"/>
      <c r="P111" s="321"/>
      <c r="Q111" s="321"/>
      <c r="R111" s="321"/>
      <c r="S111" s="321"/>
      <c r="T111" s="321"/>
      <c r="U111" s="321"/>
      <c r="V111" s="321"/>
      <c r="W111" s="321"/>
      <c r="X111" s="321"/>
      <c r="Y111" s="322"/>
      <c r="Z111" s="539"/>
      <c r="AA111" s="414">
        <f t="shared" si="27"/>
        <v>1</v>
      </c>
      <c r="AB111" s="96">
        <f t="shared" si="28"/>
        <v>0</v>
      </c>
      <c r="AC111" s="415" t="str">
        <f t="shared" si="29"/>
        <v/>
      </c>
      <c r="AD111" s="440" t="str">
        <f t="shared" si="30"/>
        <v/>
      </c>
      <c r="AE111" s="416">
        <f t="shared" si="31"/>
        <v>1</v>
      </c>
      <c r="AF111" s="416">
        <f t="shared" si="32"/>
        <v>1</v>
      </c>
      <c r="AG111" s="417" t="str">
        <f t="shared" si="33"/>
        <v/>
      </c>
      <c r="AH111" s="417" t="str">
        <f t="shared" si="34"/>
        <v/>
      </c>
      <c r="AI111" s="71"/>
      <c r="AJ111" s="82"/>
      <c r="AL111" s="110" t="str">
        <f t="shared" si="35"/>
        <v/>
      </c>
      <c r="AM111" s="601" t="str">
        <f t="shared" si="36"/>
        <v/>
      </c>
      <c r="AN111" s="428" t="str">
        <f t="shared" si="37"/>
        <v/>
      </c>
      <c r="AO111" s="434"/>
      <c r="AP111" s="447" t="str">
        <f t="shared" si="38"/>
        <v/>
      </c>
      <c r="AQ111" s="448" t="str">
        <f t="shared" si="39"/>
        <v/>
      </c>
      <c r="AR111" s="448" t="str">
        <f t="shared" si="40"/>
        <v/>
      </c>
      <c r="AS111" s="448" t="str">
        <f t="shared" si="41"/>
        <v/>
      </c>
      <c r="AT111" s="448" t="str">
        <f t="shared" si="42"/>
        <v/>
      </c>
      <c r="AU111" s="448" t="str">
        <f t="shared" si="43"/>
        <v/>
      </c>
      <c r="AV111" s="448" t="str">
        <f t="shared" si="44"/>
        <v/>
      </c>
      <c r="AW111" s="448" t="str">
        <f t="shared" si="45"/>
        <v/>
      </c>
      <c r="AX111" s="448" t="str">
        <f t="shared" si="46"/>
        <v/>
      </c>
      <c r="AY111" s="448" t="str">
        <f t="shared" si="47"/>
        <v/>
      </c>
      <c r="AZ111" s="448" t="str">
        <f t="shared" si="48"/>
        <v/>
      </c>
      <c r="BA111" s="428" t="str">
        <f t="shared" si="49"/>
        <v/>
      </c>
      <c r="CO111" s="613" t="str">
        <f t="shared" si="50"/>
        <v/>
      </c>
      <c r="CP111" s="613" t="str">
        <f t="shared" si="51"/>
        <v/>
      </c>
    </row>
    <row r="112" spans="2:94" ht="18" customHeight="1" x14ac:dyDescent="0.2">
      <c r="B112" s="78"/>
      <c r="C112" s="71"/>
      <c r="D112" s="608"/>
      <c r="E112" s="90"/>
      <c r="F112" s="67"/>
      <c r="G112" s="67"/>
      <c r="H112" s="91"/>
      <c r="I112" s="91"/>
      <c r="J112" s="91"/>
      <c r="K112" s="67"/>
      <c r="L112" s="93"/>
      <c r="M112" s="112"/>
      <c r="N112" s="320"/>
      <c r="O112" s="321"/>
      <c r="P112" s="321"/>
      <c r="Q112" s="321"/>
      <c r="R112" s="321"/>
      <c r="S112" s="321"/>
      <c r="T112" s="321"/>
      <c r="U112" s="321"/>
      <c r="V112" s="321"/>
      <c r="W112" s="321"/>
      <c r="X112" s="321"/>
      <c r="Y112" s="322"/>
      <c r="Z112" s="539"/>
      <c r="AA112" s="414">
        <f t="shared" si="27"/>
        <v>1</v>
      </c>
      <c r="AB112" s="96">
        <f t="shared" si="28"/>
        <v>0</v>
      </c>
      <c r="AC112" s="415" t="str">
        <f t="shared" si="29"/>
        <v/>
      </c>
      <c r="AD112" s="440" t="str">
        <f t="shared" si="30"/>
        <v/>
      </c>
      <c r="AE112" s="416">
        <f t="shared" si="31"/>
        <v>1</v>
      </c>
      <c r="AF112" s="416">
        <f t="shared" si="32"/>
        <v>1</v>
      </c>
      <c r="AG112" s="417" t="str">
        <f t="shared" si="33"/>
        <v/>
      </c>
      <c r="AH112" s="417" t="str">
        <f t="shared" si="34"/>
        <v/>
      </c>
      <c r="AI112" s="71"/>
      <c r="AJ112" s="82"/>
      <c r="AL112" s="110" t="str">
        <f t="shared" si="35"/>
        <v/>
      </c>
      <c r="AM112" s="601" t="str">
        <f t="shared" si="36"/>
        <v/>
      </c>
      <c r="AN112" s="428" t="str">
        <f t="shared" si="37"/>
        <v/>
      </c>
      <c r="AO112" s="434"/>
      <c r="AP112" s="447" t="str">
        <f t="shared" si="38"/>
        <v/>
      </c>
      <c r="AQ112" s="448" t="str">
        <f t="shared" si="39"/>
        <v/>
      </c>
      <c r="AR112" s="448" t="str">
        <f t="shared" si="40"/>
        <v/>
      </c>
      <c r="AS112" s="448" t="str">
        <f t="shared" si="41"/>
        <v/>
      </c>
      <c r="AT112" s="448" t="str">
        <f t="shared" si="42"/>
        <v/>
      </c>
      <c r="AU112" s="448" t="str">
        <f t="shared" si="43"/>
        <v/>
      </c>
      <c r="AV112" s="448" t="str">
        <f t="shared" si="44"/>
        <v/>
      </c>
      <c r="AW112" s="448" t="str">
        <f t="shared" si="45"/>
        <v/>
      </c>
      <c r="AX112" s="448" t="str">
        <f t="shared" si="46"/>
        <v/>
      </c>
      <c r="AY112" s="448" t="str">
        <f t="shared" si="47"/>
        <v/>
      </c>
      <c r="AZ112" s="448" t="str">
        <f t="shared" si="48"/>
        <v/>
      </c>
      <c r="BA112" s="428" t="str">
        <f t="shared" si="49"/>
        <v/>
      </c>
      <c r="CO112" s="613" t="str">
        <f t="shared" si="50"/>
        <v/>
      </c>
      <c r="CP112" s="613" t="str">
        <f t="shared" si="51"/>
        <v/>
      </c>
    </row>
    <row r="113" spans="2:94" ht="18" customHeight="1" x14ac:dyDescent="0.2">
      <c r="B113" s="78"/>
      <c r="C113" s="71"/>
      <c r="D113" s="608"/>
      <c r="E113" s="90"/>
      <c r="F113" s="67"/>
      <c r="G113" s="67"/>
      <c r="H113" s="91"/>
      <c r="I113" s="91"/>
      <c r="J113" s="91"/>
      <c r="K113" s="67"/>
      <c r="L113" s="93"/>
      <c r="M113" s="112"/>
      <c r="N113" s="320"/>
      <c r="O113" s="321"/>
      <c r="P113" s="321"/>
      <c r="Q113" s="321"/>
      <c r="R113" s="321"/>
      <c r="S113" s="321"/>
      <c r="T113" s="321"/>
      <c r="U113" s="321"/>
      <c r="V113" s="321"/>
      <c r="W113" s="321"/>
      <c r="X113" s="321"/>
      <c r="Y113" s="322"/>
      <c r="Z113" s="539"/>
      <c r="AA113" s="414">
        <f t="shared" si="27"/>
        <v>1</v>
      </c>
      <c r="AB113" s="96">
        <f t="shared" si="28"/>
        <v>0</v>
      </c>
      <c r="AC113" s="415" t="str">
        <f t="shared" si="29"/>
        <v/>
      </c>
      <c r="AD113" s="440" t="str">
        <f t="shared" si="30"/>
        <v/>
      </c>
      <c r="AE113" s="416">
        <f t="shared" si="31"/>
        <v>1</v>
      </c>
      <c r="AF113" s="416">
        <f t="shared" si="32"/>
        <v>1</v>
      </c>
      <c r="AG113" s="417" t="str">
        <f t="shared" si="33"/>
        <v/>
      </c>
      <c r="AH113" s="417" t="str">
        <f t="shared" si="34"/>
        <v/>
      </c>
      <c r="AI113" s="71"/>
      <c r="AJ113" s="82"/>
      <c r="AL113" s="110" t="str">
        <f t="shared" si="35"/>
        <v/>
      </c>
      <c r="AM113" s="601" t="str">
        <f t="shared" si="36"/>
        <v/>
      </c>
      <c r="AN113" s="428" t="str">
        <f t="shared" si="37"/>
        <v/>
      </c>
      <c r="AO113" s="434"/>
      <c r="AP113" s="447" t="str">
        <f t="shared" si="38"/>
        <v/>
      </c>
      <c r="AQ113" s="448" t="str">
        <f t="shared" si="39"/>
        <v/>
      </c>
      <c r="AR113" s="448" t="str">
        <f t="shared" si="40"/>
        <v/>
      </c>
      <c r="AS113" s="448" t="str">
        <f t="shared" si="41"/>
        <v/>
      </c>
      <c r="AT113" s="448" t="str">
        <f t="shared" si="42"/>
        <v/>
      </c>
      <c r="AU113" s="448" t="str">
        <f t="shared" si="43"/>
        <v/>
      </c>
      <c r="AV113" s="448" t="str">
        <f t="shared" si="44"/>
        <v/>
      </c>
      <c r="AW113" s="448" t="str">
        <f t="shared" si="45"/>
        <v/>
      </c>
      <c r="AX113" s="448" t="str">
        <f t="shared" si="46"/>
        <v/>
      </c>
      <c r="AY113" s="448" t="str">
        <f t="shared" si="47"/>
        <v/>
      </c>
      <c r="AZ113" s="448" t="str">
        <f t="shared" si="48"/>
        <v/>
      </c>
      <c r="BA113" s="428" t="str">
        <f t="shared" si="49"/>
        <v/>
      </c>
      <c r="CO113" s="613" t="str">
        <f t="shared" si="50"/>
        <v/>
      </c>
      <c r="CP113" s="613" t="str">
        <f t="shared" si="51"/>
        <v/>
      </c>
    </row>
    <row r="114" spans="2:94" ht="18" customHeight="1" x14ac:dyDescent="0.2">
      <c r="B114" s="78"/>
      <c r="C114" s="71"/>
      <c r="D114" s="610"/>
      <c r="E114" s="90"/>
      <c r="F114" s="67"/>
      <c r="G114" s="67"/>
      <c r="H114" s="91"/>
      <c r="I114" s="91"/>
      <c r="J114" s="91"/>
      <c r="K114" s="67"/>
      <c r="L114" s="93"/>
      <c r="M114" s="112"/>
      <c r="N114" s="320"/>
      <c r="O114" s="321"/>
      <c r="P114" s="321"/>
      <c r="Q114" s="321"/>
      <c r="R114" s="321"/>
      <c r="S114" s="321"/>
      <c r="T114" s="321"/>
      <c r="U114" s="321"/>
      <c r="V114" s="321"/>
      <c r="W114" s="321"/>
      <c r="X114" s="321"/>
      <c r="Y114" s="322"/>
      <c r="Z114" s="539"/>
      <c r="AA114" s="414">
        <f t="shared" si="27"/>
        <v>1</v>
      </c>
      <c r="AB114" s="96">
        <f t="shared" si="28"/>
        <v>0</v>
      </c>
      <c r="AC114" s="415" t="str">
        <f t="shared" si="29"/>
        <v/>
      </c>
      <c r="AD114" s="440" t="str">
        <f t="shared" si="30"/>
        <v/>
      </c>
      <c r="AE114" s="416">
        <f t="shared" si="31"/>
        <v>1</v>
      </c>
      <c r="AF114" s="416">
        <f t="shared" si="32"/>
        <v>1</v>
      </c>
      <c r="AG114" s="417" t="str">
        <f t="shared" si="33"/>
        <v/>
      </c>
      <c r="AH114" s="417" t="str">
        <f t="shared" si="34"/>
        <v/>
      </c>
      <c r="AI114" s="71"/>
      <c r="AJ114" s="82"/>
      <c r="AL114" s="110" t="str">
        <f t="shared" si="35"/>
        <v/>
      </c>
      <c r="AM114" s="601" t="str">
        <f t="shared" si="36"/>
        <v/>
      </c>
      <c r="AN114" s="428" t="str">
        <f t="shared" si="37"/>
        <v/>
      </c>
      <c r="AO114" s="434"/>
      <c r="AP114" s="447" t="str">
        <f t="shared" si="38"/>
        <v/>
      </c>
      <c r="AQ114" s="448" t="str">
        <f t="shared" si="39"/>
        <v/>
      </c>
      <c r="AR114" s="448" t="str">
        <f t="shared" si="40"/>
        <v/>
      </c>
      <c r="AS114" s="448" t="str">
        <f t="shared" si="41"/>
        <v/>
      </c>
      <c r="AT114" s="448" t="str">
        <f t="shared" si="42"/>
        <v/>
      </c>
      <c r="AU114" s="448" t="str">
        <f t="shared" si="43"/>
        <v/>
      </c>
      <c r="AV114" s="448" t="str">
        <f t="shared" si="44"/>
        <v/>
      </c>
      <c r="AW114" s="448" t="str">
        <f t="shared" si="45"/>
        <v/>
      </c>
      <c r="AX114" s="448" t="str">
        <f t="shared" si="46"/>
        <v/>
      </c>
      <c r="AY114" s="448" t="str">
        <f t="shared" si="47"/>
        <v/>
      </c>
      <c r="AZ114" s="448" t="str">
        <f t="shared" si="48"/>
        <v/>
      </c>
      <c r="BA114" s="428" t="str">
        <f t="shared" si="49"/>
        <v/>
      </c>
      <c r="CO114" s="613" t="str">
        <f t="shared" si="50"/>
        <v/>
      </c>
      <c r="CP114" s="613" t="str">
        <f t="shared" si="51"/>
        <v/>
      </c>
    </row>
    <row r="115" spans="2:94" ht="18" customHeight="1" x14ac:dyDescent="0.2">
      <c r="B115" s="78"/>
      <c r="C115" s="71"/>
      <c r="D115" s="610"/>
      <c r="E115" s="90"/>
      <c r="F115" s="67"/>
      <c r="G115" s="67"/>
      <c r="H115" s="91"/>
      <c r="I115" s="91"/>
      <c r="J115" s="91"/>
      <c r="K115" s="67"/>
      <c r="L115" s="93"/>
      <c r="M115" s="112"/>
      <c r="N115" s="320"/>
      <c r="O115" s="321"/>
      <c r="P115" s="321"/>
      <c r="Q115" s="321"/>
      <c r="R115" s="321"/>
      <c r="S115" s="321"/>
      <c r="T115" s="321"/>
      <c r="U115" s="321"/>
      <c r="V115" s="321"/>
      <c r="W115" s="321"/>
      <c r="X115" s="321"/>
      <c r="Y115" s="322"/>
      <c r="Z115" s="539"/>
      <c r="AA115" s="414">
        <f t="shared" si="27"/>
        <v>1</v>
      </c>
      <c r="AB115" s="96">
        <f t="shared" si="28"/>
        <v>0</v>
      </c>
      <c r="AC115" s="415" t="str">
        <f t="shared" si="29"/>
        <v/>
      </c>
      <c r="AD115" s="440" t="str">
        <f t="shared" si="30"/>
        <v/>
      </c>
      <c r="AE115" s="416">
        <f t="shared" si="31"/>
        <v>1</v>
      </c>
      <c r="AF115" s="416">
        <f t="shared" si="32"/>
        <v>1</v>
      </c>
      <c r="AG115" s="417" t="str">
        <f t="shared" si="33"/>
        <v/>
      </c>
      <c r="AH115" s="417" t="str">
        <f t="shared" si="34"/>
        <v/>
      </c>
      <c r="AI115" s="71"/>
      <c r="AJ115" s="82"/>
      <c r="AL115" s="110" t="str">
        <f t="shared" si="35"/>
        <v/>
      </c>
      <c r="AM115" s="601" t="str">
        <f t="shared" si="36"/>
        <v/>
      </c>
      <c r="AN115" s="428" t="str">
        <f t="shared" si="37"/>
        <v/>
      </c>
      <c r="AO115" s="434"/>
      <c r="AP115" s="447" t="str">
        <f t="shared" si="38"/>
        <v/>
      </c>
      <c r="AQ115" s="448" t="str">
        <f t="shared" si="39"/>
        <v/>
      </c>
      <c r="AR115" s="448" t="str">
        <f t="shared" si="40"/>
        <v/>
      </c>
      <c r="AS115" s="448" t="str">
        <f t="shared" si="41"/>
        <v/>
      </c>
      <c r="AT115" s="448" t="str">
        <f t="shared" si="42"/>
        <v/>
      </c>
      <c r="AU115" s="448" t="str">
        <f t="shared" si="43"/>
        <v/>
      </c>
      <c r="AV115" s="448" t="str">
        <f t="shared" si="44"/>
        <v/>
      </c>
      <c r="AW115" s="448" t="str">
        <f t="shared" si="45"/>
        <v/>
      </c>
      <c r="AX115" s="448" t="str">
        <f t="shared" si="46"/>
        <v/>
      </c>
      <c r="AY115" s="448" t="str">
        <f t="shared" si="47"/>
        <v/>
      </c>
      <c r="AZ115" s="448" t="str">
        <f t="shared" si="48"/>
        <v/>
      </c>
      <c r="BA115" s="428" t="str">
        <f t="shared" si="49"/>
        <v/>
      </c>
      <c r="CO115" s="613" t="str">
        <f t="shared" si="50"/>
        <v/>
      </c>
      <c r="CP115" s="613" t="str">
        <f t="shared" si="51"/>
        <v/>
      </c>
    </row>
    <row r="116" spans="2:94" ht="18" customHeight="1" x14ac:dyDescent="0.2">
      <c r="B116" s="78"/>
      <c r="C116" s="71"/>
      <c r="D116" s="610"/>
      <c r="E116" s="90"/>
      <c r="F116" s="67"/>
      <c r="G116" s="67"/>
      <c r="H116" s="91"/>
      <c r="I116" s="67"/>
      <c r="J116" s="91"/>
      <c r="K116" s="67"/>
      <c r="L116" s="93"/>
      <c r="M116" s="112"/>
      <c r="N116" s="320"/>
      <c r="O116" s="321"/>
      <c r="P116" s="321"/>
      <c r="Q116" s="321"/>
      <c r="R116" s="321"/>
      <c r="S116" s="321"/>
      <c r="T116" s="321"/>
      <c r="U116" s="321"/>
      <c r="V116" s="321"/>
      <c r="W116" s="321"/>
      <c r="X116" s="321"/>
      <c r="Y116" s="322"/>
      <c r="Z116" s="539"/>
      <c r="AA116" s="414">
        <f t="shared" si="27"/>
        <v>1</v>
      </c>
      <c r="AB116" s="96">
        <f t="shared" si="28"/>
        <v>0</v>
      </c>
      <c r="AC116" s="415" t="str">
        <f t="shared" si="29"/>
        <v/>
      </c>
      <c r="AD116" s="440" t="str">
        <f t="shared" si="30"/>
        <v/>
      </c>
      <c r="AE116" s="416">
        <f t="shared" si="31"/>
        <v>1</v>
      </c>
      <c r="AF116" s="416">
        <f t="shared" si="32"/>
        <v>1</v>
      </c>
      <c r="AG116" s="417" t="str">
        <f t="shared" si="33"/>
        <v/>
      </c>
      <c r="AH116" s="417" t="str">
        <f t="shared" si="34"/>
        <v/>
      </c>
      <c r="AI116" s="71"/>
      <c r="AJ116" s="82"/>
      <c r="AL116" s="110" t="str">
        <f t="shared" si="35"/>
        <v/>
      </c>
      <c r="AM116" s="601" t="str">
        <f t="shared" si="36"/>
        <v/>
      </c>
      <c r="AN116" s="428" t="str">
        <f t="shared" si="37"/>
        <v/>
      </c>
      <c r="AO116" s="434"/>
      <c r="AP116" s="447" t="str">
        <f t="shared" si="38"/>
        <v/>
      </c>
      <c r="AQ116" s="448" t="str">
        <f t="shared" si="39"/>
        <v/>
      </c>
      <c r="AR116" s="448" t="str">
        <f t="shared" si="40"/>
        <v/>
      </c>
      <c r="AS116" s="448" t="str">
        <f t="shared" si="41"/>
        <v/>
      </c>
      <c r="AT116" s="448" t="str">
        <f t="shared" si="42"/>
        <v/>
      </c>
      <c r="AU116" s="448" t="str">
        <f t="shared" si="43"/>
        <v/>
      </c>
      <c r="AV116" s="448" t="str">
        <f t="shared" si="44"/>
        <v/>
      </c>
      <c r="AW116" s="448" t="str">
        <f t="shared" si="45"/>
        <v/>
      </c>
      <c r="AX116" s="448" t="str">
        <f t="shared" si="46"/>
        <v/>
      </c>
      <c r="AY116" s="448" t="str">
        <f t="shared" si="47"/>
        <v/>
      </c>
      <c r="AZ116" s="448" t="str">
        <f t="shared" si="48"/>
        <v/>
      </c>
      <c r="BA116" s="428" t="str">
        <f t="shared" si="49"/>
        <v/>
      </c>
      <c r="CO116" s="613" t="str">
        <f t="shared" si="50"/>
        <v/>
      </c>
      <c r="CP116" s="613" t="str">
        <f t="shared" si="51"/>
        <v/>
      </c>
    </row>
    <row r="117" spans="2:94" ht="18" customHeight="1" x14ac:dyDescent="0.2">
      <c r="B117" s="78"/>
      <c r="C117" s="71"/>
      <c r="D117" s="610"/>
      <c r="E117" s="90"/>
      <c r="F117" s="67"/>
      <c r="G117" s="67"/>
      <c r="H117" s="91"/>
      <c r="I117" s="67"/>
      <c r="J117" s="91"/>
      <c r="K117" s="67"/>
      <c r="L117" s="93"/>
      <c r="M117" s="112"/>
      <c r="N117" s="320"/>
      <c r="O117" s="321"/>
      <c r="P117" s="321"/>
      <c r="Q117" s="321"/>
      <c r="R117" s="321"/>
      <c r="S117" s="321"/>
      <c r="T117" s="321"/>
      <c r="U117" s="321"/>
      <c r="V117" s="321"/>
      <c r="W117" s="321"/>
      <c r="X117" s="321"/>
      <c r="Y117" s="322"/>
      <c r="Z117" s="539"/>
      <c r="AA117" s="414">
        <f t="shared" si="27"/>
        <v>1</v>
      </c>
      <c r="AB117" s="96">
        <f t="shared" si="28"/>
        <v>0</v>
      </c>
      <c r="AC117" s="415" t="str">
        <f t="shared" si="29"/>
        <v/>
      </c>
      <c r="AD117" s="440" t="str">
        <f t="shared" si="30"/>
        <v/>
      </c>
      <c r="AE117" s="416">
        <f t="shared" si="31"/>
        <v>1</v>
      </c>
      <c r="AF117" s="416">
        <f t="shared" si="32"/>
        <v>1</v>
      </c>
      <c r="AG117" s="417" t="str">
        <f t="shared" si="33"/>
        <v/>
      </c>
      <c r="AH117" s="417" t="str">
        <f t="shared" si="34"/>
        <v/>
      </c>
      <c r="AI117" s="71"/>
      <c r="AJ117" s="82"/>
      <c r="AL117" s="110" t="str">
        <f t="shared" si="35"/>
        <v/>
      </c>
      <c r="AM117" s="601" t="str">
        <f t="shared" si="36"/>
        <v/>
      </c>
      <c r="AN117" s="428" t="str">
        <f t="shared" si="37"/>
        <v/>
      </c>
      <c r="AO117" s="434"/>
      <c r="AP117" s="447" t="str">
        <f t="shared" si="38"/>
        <v/>
      </c>
      <c r="AQ117" s="448" t="str">
        <f t="shared" si="39"/>
        <v/>
      </c>
      <c r="AR117" s="448" t="str">
        <f t="shared" si="40"/>
        <v/>
      </c>
      <c r="AS117" s="448" t="str">
        <f t="shared" si="41"/>
        <v/>
      </c>
      <c r="AT117" s="448" t="str">
        <f t="shared" si="42"/>
        <v/>
      </c>
      <c r="AU117" s="448" t="str">
        <f t="shared" si="43"/>
        <v/>
      </c>
      <c r="AV117" s="448" t="str">
        <f t="shared" si="44"/>
        <v/>
      </c>
      <c r="AW117" s="448" t="str">
        <f t="shared" si="45"/>
        <v/>
      </c>
      <c r="AX117" s="448" t="str">
        <f t="shared" si="46"/>
        <v/>
      </c>
      <c r="AY117" s="448" t="str">
        <f t="shared" si="47"/>
        <v/>
      </c>
      <c r="AZ117" s="448" t="str">
        <f t="shared" si="48"/>
        <v/>
      </c>
      <c r="BA117" s="428" t="str">
        <f t="shared" si="49"/>
        <v/>
      </c>
      <c r="CO117" s="613" t="str">
        <f t="shared" si="50"/>
        <v/>
      </c>
      <c r="CP117" s="613" t="str">
        <f t="shared" si="51"/>
        <v/>
      </c>
    </row>
    <row r="118" spans="2:94" ht="18" customHeight="1" x14ac:dyDescent="0.2">
      <c r="B118" s="78"/>
      <c r="C118" s="71"/>
      <c r="D118" s="610"/>
      <c r="E118" s="90"/>
      <c r="F118" s="67"/>
      <c r="G118" s="67"/>
      <c r="H118" s="91"/>
      <c r="I118" s="67"/>
      <c r="J118" s="91"/>
      <c r="K118" s="67"/>
      <c r="L118" s="93"/>
      <c r="M118" s="112"/>
      <c r="N118" s="320"/>
      <c r="O118" s="321"/>
      <c r="P118" s="321"/>
      <c r="Q118" s="321"/>
      <c r="R118" s="321"/>
      <c r="S118" s="321"/>
      <c r="T118" s="321"/>
      <c r="U118" s="321"/>
      <c r="V118" s="321"/>
      <c r="W118" s="321"/>
      <c r="X118" s="321"/>
      <c r="Y118" s="322"/>
      <c r="Z118" s="539"/>
      <c r="AA118" s="414">
        <f t="shared" ref="AA118:AA181" si="52">IF(COUNTIF(E118,"事業所外*")+COUNTIF(E118,"工事*")+COUNTIF(E118,"住宅*")+COUNTIF(E118,"他事業所*")+COUNTIF(F118,"再生可能エネルギーを自家消費した電気")&gt;0,-1,1)</f>
        <v>1</v>
      </c>
      <c r="AB118" s="96">
        <f t="shared" ref="AB118:AB181" si="53">IF(Z118="",SUM(N118:Y118)*AA118,SUM(N118:Y118)*Z118*AA118)</f>
        <v>0</v>
      </c>
      <c r="AC118" s="415" t="str">
        <f t="shared" ref="AC118:AC181" si="54">IF(L118="","",AB118/VLOOKUP(L118,$BM$8:$BN$19,2,FALSE)*AE118/AF118)</f>
        <v/>
      </c>
      <c r="AD118" s="440" t="str">
        <f t="shared" ref="AD118:AD181" si="55">IF(F118="","",IF(COUNTIF(F118,"都市ガス*")=0,VLOOKUP(F118,$BE$8:$BJ$43,2,FALSE),VLOOKUP(F118,$BE$51:$BL$52,HLOOKUP(G118,$BG$44:$BL$45,2,FALSE),FALSE)))</f>
        <v/>
      </c>
      <c r="AE118" s="416">
        <f t="shared" ref="AE118:AE181" si="56">IF(COUNTIF(F118,"都市ガス*")=0,1,(101.325+VLOOKUP(K118,$BM$21:$BN$22,2,FALSE))/101.325*273.15/288.15)</f>
        <v>1</v>
      </c>
      <c r="AF118" s="416">
        <f t="shared" ref="AF118:AF181" si="57">IF(COUNTIF(F118,"液化石油ガス*")=0,1,VLOOKUP(L118,$BM$24:$BN$27,2,FALSE))</f>
        <v>1</v>
      </c>
      <c r="AG118" s="417" t="str">
        <f t="shared" ref="AG118:AG181" si="58">IF(L118="","",IF(OR(COUNTIF(F118,"自ら生成した*"),COUNTIF(F118,"再生可能エネルギーを自家消費した電気")),"－",IF(F118="都市ガス13A",IF($BE$44=5,AM118,IF($BE$44=16,IF(Z118="",AN118,Z118*AN118),AC118*AD118)),AC118*AD118)))</f>
        <v/>
      </c>
      <c r="AH118" s="417" t="str">
        <f t="shared" ref="AH118:AH181" si="59">IF(AG118="","",IF(COUNTIF(F118,"自ら生成した*")+COUNTIF(F118,"*買電*")+COUNTIF(F118,"産業用*")+COUNTIF(F118,"冷水")+COUNTIF(F118,"温水")&gt;0,AC118*VLOOKUP(F118,$BE$8:$BK$43,7,FALSE),IF(COUNTIF(F118,"再生可能エネルギーを自家消費した電気")&gt;0,AC118*VLOOKUP(F118,$BE$8:$BK$43,7,FALSE)*0.5,AG118*VLOOKUP(F118,$BE$8:$BK$43,7,FALSE)*44/12)))</f>
        <v/>
      </c>
      <c r="AI118" s="71"/>
      <c r="AJ118" s="82"/>
      <c r="AL118" s="110" t="str">
        <f t="shared" ref="AL118:AL181" si="60">IF(F118="都市ガス13A","case1",IF(F118="都市ガス6A","case2",""))</f>
        <v/>
      </c>
      <c r="AM118" s="601" t="str">
        <f t="shared" ref="AM118:AM181" si="61">IF(COUNTIF(F118,"都市ガス13A")&gt;0,IF(COUNTIF(G118,"青梅ガス")&gt;0,(SUM(N118:T118)*AD118+SUM(U118:Y118)*VLOOKUP(F118,$BE$47:$BL$47,HLOOKUP(G118,$BG$44:$BL$45,2,FALSE),FALSE))*AA118/VLOOKUP(L118,$BM$8:$BN$19,2,FALSE)*AE118/AF118,(SUM(N118:X118)*AD118+Y118*VLOOKUP(F118,$BE$47:$BL$47,HLOOKUP(G118,$BG$44:$BL$45,2,FALSE),FALSE))*AA118/VLOOKUP(L118,$BM$8:$BN$19,2,FALSE)*AE118/AF118),"")</f>
        <v/>
      </c>
      <c r="AN118" s="428" t="str">
        <f t="shared" ref="AN118:AN181" si="62">IF(COUNTIF(F118,"都市ガス13A")&gt;0,IF(COUNTIF(G118,"青梅ガス")&gt;0,(SUM(N118:T118)*AD118+SUM(U118:Y118)*VLOOKUP(F118,$BE$48:$BL$48,HLOOKUP(G118,$BG$44:$BL$45,2,FALSE),FALSE))*AA118/VLOOKUP(L118,$BM$8:$BN$19,2,FALSE)*AE118/AF118,(SUM(N118:X118)*AD118+Y118*VLOOKUP(F118,$BE$48:$BL$48,HLOOKUP(G118,$BG$44:$BL$45,2,FALSE),FALSE))*AA118/VLOOKUP(L118,$BM$8:$BN$19,2,FALSE)*AE118/AF118),"")</f>
        <v/>
      </c>
      <c r="AO118" s="434"/>
      <c r="AP118" s="447" t="str">
        <f t="shared" ref="AP118:AP181" si="63">IF(N118="","",IF($Z118="",N118*$AA118/VLOOKUP($L118,$BM$8:$BN$19,2,FALSE)*$AE118/$AF118,N118*$Z118*$AA118/VLOOKUP($L118,$BM$8:$BN$19,2,FALSE)*$AE118/$AF118))</f>
        <v/>
      </c>
      <c r="AQ118" s="448" t="str">
        <f t="shared" ref="AQ118:AQ181" si="64">IF(O118="","",IF($Z118="",O118*$AA118/VLOOKUP($L118,$BM$8:$BN$19,2,FALSE)*$AE118/$AF118,O118*$Z118*$AA118/VLOOKUP($L118,$BM$8:$BN$19,2,FALSE)*$AE118/$AF118))</f>
        <v/>
      </c>
      <c r="AR118" s="448" t="str">
        <f t="shared" ref="AR118:AR181" si="65">IF(P118="","",IF($Z118="",P118*$AA118/VLOOKUP($L118,$BM$8:$BN$19,2,FALSE)*$AE118/$AF118,P118*$Z118*$AA118/VLOOKUP($L118,$BM$8:$BN$19,2,FALSE)*$AE118/$AF118))</f>
        <v/>
      </c>
      <c r="AS118" s="448" t="str">
        <f t="shared" ref="AS118:AS181" si="66">IF(Q118="","",IF($Z118="",Q118*$AA118/VLOOKUP($L118,$BM$8:$BN$19,2,FALSE)*$AE118/$AF118,Q118*$Z118*$AA118/VLOOKUP($L118,$BM$8:$BN$19,2,FALSE)*$AE118/$AF118))</f>
        <v/>
      </c>
      <c r="AT118" s="448" t="str">
        <f t="shared" ref="AT118:AT181" si="67">IF(R118="","",IF($Z118="",R118*$AA118/VLOOKUP($L118,$BM$8:$BN$19,2,FALSE)*$AE118/$AF118,R118*$Z118*$AA118/VLOOKUP($L118,$BM$8:$BN$19,2,FALSE)*$AE118/$AF118))</f>
        <v/>
      </c>
      <c r="AU118" s="448" t="str">
        <f t="shared" ref="AU118:AU181" si="68">IF(S118="","",IF($Z118="",S118*$AA118/VLOOKUP($L118,$BM$8:$BN$19,2,FALSE)*$AE118/$AF118,S118*$Z118*$AA118/VLOOKUP($L118,$BM$8:$BN$19,2,FALSE)*$AE118/$AF118))</f>
        <v/>
      </c>
      <c r="AV118" s="448" t="str">
        <f t="shared" ref="AV118:AV181" si="69">IF(T118="","",IF($Z118="",T118*$AA118/VLOOKUP($L118,$BM$8:$BN$19,2,FALSE)*$AE118/$AF118,T118*$Z118*$AA118/VLOOKUP($L118,$BM$8:$BN$19,2,FALSE)*$AE118/$AF118))</f>
        <v/>
      </c>
      <c r="AW118" s="448" t="str">
        <f t="shared" ref="AW118:AW181" si="70">IF(U118="","",IF($Z118="",U118*$AA118/VLOOKUP($L118,$BM$8:$BN$19,2,FALSE)*$AE118/$AF118,U118*$Z118*$AA118/VLOOKUP($L118,$BM$8:$BN$19,2,FALSE)*$AE118/$AF118))</f>
        <v/>
      </c>
      <c r="AX118" s="448" t="str">
        <f t="shared" ref="AX118:AX181" si="71">IF(V118="","",IF($Z118="",V118*$AA118/VLOOKUP($L118,$BM$8:$BN$19,2,FALSE)*$AE118/$AF118,V118*$Z118*$AA118/VLOOKUP($L118,$BM$8:$BN$19,2,FALSE)*$AE118/$AF118))</f>
        <v/>
      </c>
      <c r="AY118" s="448" t="str">
        <f t="shared" ref="AY118:AY181" si="72">IF(W118="","",IF($Z118="",W118*$AA118/VLOOKUP($L118,$BM$8:$BN$19,2,FALSE)*$AE118/$AF118,W118*$Z118*$AA118/VLOOKUP($L118,$BM$8:$BN$19,2,FALSE)*$AE118/$AF118))</f>
        <v/>
      </c>
      <c r="AZ118" s="448" t="str">
        <f t="shared" ref="AZ118:AZ181" si="73">IF(X118="","",IF($Z118="",X118*$AA118/VLOOKUP($L118,$BM$8:$BN$19,2,FALSE)*$AE118/$AF118,X118*$Z118*$AA118/VLOOKUP($L118,$BM$8:$BN$19,2,FALSE)*$AE118/$AF118))</f>
        <v/>
      </c>
      <c r="BA118" s="428" t="str">
        <f t="shared" ref="BA118:BA181" si="74">IF(Y118="","",IF($Z118="",Y118*$AA118/VLOOKUP($L118,$BM$8:$BN$19,2,FALSE)*$AE118/$AF118,Y118*$Z118*$AA118/VLOOKUP($L118,$BM$8:$BN$19,2,FALSE)*$AE118/$AF118))</f>
        <v/>
      </c>
      <c r="CO118" s="613" t="str">
        <f t="shared" ref="CO118:CO181" si="75">IF(AND(J118="無",Z118=1),1,IF(AND(J118="無",Z118=""),1,""))</f>
        <v/>
      </c>
      <c r="CP118" s="613" t="str">
        <f t="shared" ref="CP118:CP181" si="76">IF(AND(F118="再生可能エネルギーを自家消費した電気",J118="無"),1,"")</f>
        <v/>
      </c>
    </row>
    <row r="119" spans="2:94" ht="18" customHeight="1" x14ac:dyDescent="0.2">
      <c r="B119" s="78"/>
      <c r="C119" s="71"/>
      <c r="D119" s="610"/>
      <c r="E119" s="90"/>
      <c r="F119" s="67"/>
      <c r="G119" s="67"/>
      <c r="H119" s="91"/>
      <c r="I119" s="67"/>
      <c r="J119" s="91"/>
      <c r="K119" s="67"/>
      <c r="L119" s="93"/>
      <c r="M119" s="112"/>
      <c r="N119" s="320"/>
      <c r="O119" s="321"/>
      <c r="P119" s="321"/>
      <c r="Q119" s="321"/>
      <c r="R119" s="321"/>
      <c r="S119" s="321"/>
      <c r="T119" s="321"/>
      <c r="U119" s="321"/>
      <c r="V119" s="321"/>
      <c r="W119" s="321"/>
      <c r="X119" s="321"/>
      <c r="Y119" s="322"/>
      <c r="Z119" s="539"/>
      <c r="AA119" s="414">
        <f t="shared" si="52"/>
        <v>1</v>
      </c>
      <c r="AB119" s="96">
        <f t="shared" si="53"/>
        <v>0</v>
      </c>
      <c r="AC119" s="415" t="str">
        <f t="shared" si="54"/>
        <v/>
      </c>
      <c r="AD119" s="440" t="str">
        <f t="shared" si="55"/>
        <v/>
      </c>
      <c r="AE119" s="416">
        <f t="shared" si="56"/>
        <v>1</v>
      </c>
      <c r="AF119" s="416">
        <f t="shared" si="57"/>
        <v>1</v>
      </c>
      <c r="AG119" s="417" t="str">
        <f t="shared" si="58"/>
        <v/>
      </c>
      <c r="AH119" s="417" t="str">
        <f t="shared" si="59"/>
        <v/>
      </c>
      <c r="AI119" s="71"/>
      <c r="AJ119" s="82"/>
      <c r="AL119" s="110" t="str">
        <f t="shared" si="60"/>
        <v/>
      </c>
      <c r="AM119" s="601" t="str">
        <f t="shared" si="61"/>
        <v/>
      </c>
      <c r="AN119" s="428" t="str">
        <f t="shared" si="62"/>
        <v/>
      </c>
      <c r="AO119" s="434"/>
      <c r="AP119" s="447" t="str">
        <f t="shared" si="63"/>
        <v/>
      </c>
      <c r="AQ119" s="448" t="str">
        <f t="shared" si="64"/>
        <v/>
      </c>
      <c r="AR119" s="448" t="str">
        <f t="shared" si="65"/>
        <v/>
      </c>
      <c r="AS119" s="448" t="str">
        <f t="shared" si="66"/>
        <v/>
      </c>
      <c r="AT119" s="448" t="str">
        <f t="shared" si="67"/>
        <v/>
      </c>
      <c r="AU119" s="448" t="str">
        <f t="shared" si="68"/>
        <v/>
      </c>
      <c r="AV119" s="448" t="str">
        <f t="shared" si="69"/>
        <v/>
      </c>
      <c r="AW119" s="448" t="str">
        <f t="shared" si="70"/>
        <v/>
      </c>
      <c r="AX119" s="448" t="str">
        <f t="shared" si="71"/>
        <v/>
      </c>
      <c r="AY119" s="448" t="str">
        <f t="shared" si="72"/>
        <v/>
      </c>
      <c r="AZ119" s="448" t="str">
        <f t="shared" si="73"/>
        <v/>
      </c>
      <c r="BA119" s="428" t="str">
        <f t="shared" si="74"/>
        <v/>
      </c>
      <c r="CO119" s="613" t="str">
        <f t="shared" si="75"/>
        <v/>
      </c>
      <c r="CP119" s="613" t="str">
        <f t="shared" si="76"/>
        <v/>
      </c>
    </row>
    <row r="120" spans="2:94" ht="18" customHeight="1" x14ac:dyDescent="0.2">
      <c r="B120" s="78"/>
      <c r="C120" s="71"/>
      <c r="D120" s="610"/>
      <c r="E120" s="90"/>
      <c r="F120" s="67"/>
      <c r="G120" s="67"/>
      <c r="H120" s="91"/>
      <c r="I120" s="67"/>
      <c r="J120" s="91"/>
      <c r="K120" s="67"/>
      <c r="L120" s="93"/>
      <c r="M120" s="112"/>
      <c r="N120" s="320"/>
      <c r="O120" s="321"/>
      <c r="P120" s="321"/>
      <c r="Q120" s="321"/>
      <c r="R120" s="321"/>
      <c r="S120" s="321"/>
      <c r="T120" s="321"/>
      <c r="U120" s="321"/>
      <c r="V120" s="321"/>
      <c r="W120" s="321"/>
      <c r="X120" s="321"/>
      <c r="Y120" s="322"/>
      <c r="Z120" s="539"/>
      <c r="AA120" s="414">
        <f t="shared" si="52"/>
        <v>1</v>
      </c>
      <c r="AB120" s="96">
        <f t="shared" si="53"/>
        <v>0</v>
      </c>
      <c r="AC120" s="415" t="str">
        <f t="shared" si="54"/>
        <v/>
      </c>
      <c r="AD120" s="440" t="str">
        <f t="shared" si="55"/>
        <v/>
      </c>
      <c r="AE120" s="416">
        <f t="shared" si="56"/>
        <v>1</v>
      </c>
      <c r="AF120" s="416">
        <f t="shared" si="57"/>
        <v>1</v>
      </c>
      <c r="AG120" s="417" t="str">
        <f t="shared" si="58"/>
        <v/>
      </c>
      <c r="AH120" s="417" t="str">
        <f t="shared" si="59"/>
        <v/>
      </c>
      <c r="AI120" s="71"/>
      <c r="AJ120" s="82"/>
      <c r="AL120" s="110" t="str">
        <f t="shared" si="60"/>
        <v/>
      </c>
      <c r="AM120" s="601" t="str">
        <f t="shared" si="61"/>
        <v/>
      </c>
      <c r="AN120" s="428" t="str">
        <f t="shared" si="62"/>
        <v/>
      </c>
      <c r="AO120" s="434"/>
      <c r="AP120" s="447" t="str">
        <f t="shared" si="63"/>
        <v/>
      </c>
      <c r="AQ120" s="448" t="str">
        <f t="shared" si="64"/>
        <v/>
      </c>
      <c r="AR120" s="448" t="str">
        <f t="shared" si="65"/>
        <v/>
      </c>
      <c r="AS120" s="448" t="str">
        <f t="shared" si="66"/>
        <v/>
      </c>
      <c r="AT120" s="448" t="str">
        <f t="shared" si="67"/>
        <v/>
      </c>
      <c r="AU120" s="448" t="str">
        <f t="shared" si="68"/>
        <v/>
      </c>
      <c r="AV120" s="448" t="str">
        <f t="shared" si="69"/>
        <v/>
      </c>
      <c r="AW120" s="448" t="str">
        <f t="shared" si="70"/>
        <v/>
      </c>
      <c r="AX120" s="448" t="str">
        <f t="shared" si="71"/>
        <v/>
      </c>
      <c r="AY120" s="448" t="str">
        <f t="shared" si="72"/>
        <v/>
      </c>
      <c r="AZ120" s="448" t="str">
        <f t="shared" si="73"/>
        <v/>
      </c>
      <c r="BA120" s="428" t="str">
        <f t="shared" si="74"/>
        <v/>
      </c>
      <c r="CO120" s="613" t="str">
        <f t="shared" si="75"/>
        <v/>
      </c>
      <c r="CP120" s="613" t="str">
        <f t="shared" si="76"/>
        <v/>
      </c>
    </row>
    <row r="121" spans="2:94" ht="18" customHeight="1" x14ac:dyDescent="0.2">
      <c r="B121" s="78"/>
      <c r="C121" s="71"/>
      <c r="D121" s="610"/>
      <c r="E121" s="90"/>
      <c r="F121" s="67"/>
      <c r="G121" s="67"/>
      <c r="H121" s="91"/>
      <c r="I121" s="67"/>
      <c r="J121" s="91"/>
      <c r="K121" s="67"/>
      <c r="L121" s="93"/>
      <c r="M121" s="112"/>
      <c r="N121" s="320"/>
      <c r="O121" s="321"/>
      <c r="P121" s="321"/>
      <c r="Q121" s="321"/>
      <c r="R121" s="321"/>
      <c r="S121" s="321"/>
      <c r="T121" s="321"/>
      <c r="U121" s="321"/>
      <c r="V121" s="321"/>
      <c r="W121" s="321"/>
      <c r="X121" s="321"/>
      <c r="Y121" s="322"/>
      <c r="Z121" s="539"/>
      <c r="AA121" s="414">
        <f t="shared" si="52"/>
        <v>1</v>
      </c>
      <c r="AB121" s="96">
        <f t="shared" si="53"/>
        <v>0</v>
      </c>
      <c r="AC121" s="415" t="str">
        <f t="shared" si="54"/>
        <v/>
      </c>
      <c r="AD121" s="440" t="str">
        <f t="shared" si="55"/>
        <v/>
      </c>
      <c r="AE121" s="416">
        <f t="shared" si="56"/>
        <v>1</v>
      </c>
      <c r="AF121" s="416">
        <f t="shared" si="57"/>
        <v>1</v>
      </c>
      <c r="AG121" s="417" t="str">
        <f t="shared" si="58"/>
        <v/>
      </c>
      <c r="AH121" s="417" t="str">
        <f t="shared" si="59"/>
        <v/>
      </c>
      <c r="AI121" s="71"/>
      <c r="AJ121" s="82"/>
      <c r="AL121" s="110" t="str">
        <f t="shared" si="60"/>
        <v/>
      </c>
      <c r="AM121" s="601" t="str">
        <f t="shared" si="61"/>
        <v/>
      </c>
      <c r="AN121" s="428" t="str">
        <f t="shared" si="62"/>
        <v/>
      </c>
      <c r="AO121" s="434"/>
      <c r="AP121" s="447" t="str">
        <f t="shared" si="63"/>
        <v/>
      </c>
      <c r="AQ121" s="448" t="str">
        <f t="shared" si="64"/>
        <v/>
      </c>
      <c r="AR121" s="448" t="str">
        <f t="shared" si="65"/>
        <v/>
      </c>
      <c r="AS121" s="448" t="str">
        <f t="shared" si="66"/>
        <v/>
      </c>
      <c r="AT121" s="448" t="str">
        <f t="shared" si="67"/>
        <v/>
      </c>
      <c r="AU121" s="448" t="str">
        <f t="shared" si="68"/>
        <v/>
      </c>
      <c r="AV121" s="448" t="str">
        <f t="shared" si="69"/>
        <v/>
      </c>
      <c r="AW121" s="448" t="str">
        <f t="shared" si="70"/>
        <v/>
      </c>
      <c r="AX121" s="448" t="str">
        <f t="shared" si="71"/>
        <v/>
      </c>
      <c r="AY121" s="448" t="str">
        <f t="shared" si="72"/>
        <v/>
      </c>
      <c r="AZ121" s="448" t="str">
        <f t="shared" si="73"/>
        <v/>
      </c>
      <c r="BA121" s="428" t="str">
        <f t="shared" si="74"/>
        <v/>
      </c>
      <c r="CO121" s="613" t="str">
        <f t="shared" si="75"/>
        <v/>
      </c>
      <c r="CP121" s="613" t="str">
        <f t="shared" si="76"/>
        <v/>
      </c>
    </row>
    <row r="122" spans="2:94" ht="18" customHeight="1" x14ac:dyDescent="0.2">
      <c r="B122" s="78"/>
      <c r="C122" s="71"/>
      <c r="D122" s="608"/>
      <c r="E122" s="90"/>
      <c r="F122" s="67"/>
      <c r="G122" s="67"/>
      <c r="H122" s="91"/>
      <c r="I122" s="91"/>
      <c r="J122" s="91"/>
      <c r="K122" s="92"/>
      <c r="L122" s="93"/>
      <c r="M122" s="112"/>
      <c r="N122" s="320"/>
      <c r="O122" s="321"/>
      <c r="P122" s="321"/>
      <c r="Q122" s="321"/>
      <c r="R122" s="321"/>
      <c r="S122" s="321"/>
      <c r="T122" s="321"/>
      <c r="U122" s="321"/>
      <c r="V122" s="321"/>
      <c r="W122" s="321"/>
      <c r="X122" s="321"/>
      <c r="Y122" s="322"/>
      <c r="Z122" s="539"/>
      <c r="AA122" s="414">
        <f t="shared" si="52"/>
        <v>1</v>
      </c>
      <c r="AB122" s="96">
        <f t="shared" si="53"/>
        <v>0</v>
      </c>
      <c r="AC122" s="415" t="str">
        <f t="shared" si="54"/>
        <v/>
      </c>
      <c r="AD122" s="440" t="str">
        <f t="shared" si="55"/>
        <v/>
      </c>
      <c r="AE122" s="416">
        <f t="shared" si="56"/>
        <v>1</v>
      </c>
      <c r="AF122" s="416">
        <f t="shared" si="57"/>
        <v>1</v>
      </c>
      <c r="AG122" s="417" t="str">
        <f t="shared" si="58"/>
        <v/>
      </c>
      <c r="AH122" s="417" t="str">
        <f t="shared" si="59"/>
        <v/>
      </c>
      <c r="AI122" s="71"/>
      <c r="AJ122" s="82"/>
      <c r="AL122" s="110" t="str">
        <f t="shared" si="60"/>
        <v/>
      </c>
      <c r="AM122" s="601" t="str">
        <f t="shared" si="61"/>
        <v/>
      </c>
      <c r="AN122" s="428" t="str">
        <f t="shared" si="62"/>
        <v/>
      </c>
      <c r="AO122" s="434"/>
      <c r="AP122" s="447" t="str">
        <f t="shared" si="63"/>
        <v/>
      </c>
      <c r="AQ122" s="448" t="str">
        <f t="shared" si="64"/>
        <v/>
      </c>
      <c r="AR122" s="448" t="str">
        <f t="shared" si="65"/>
        <v/>
      </c>
      <c r="AS122" s="448" t="str">
        <f t="shared" si="66"/>
        <v/>
      </c>
      <c r="AT122" s="448" t="str">
        <f t="shared" si="67"/>
        <v/>
      </c>
      <c r="AU122" s="448" t="str">
        <f t="shared" si="68"/>
        <v/>
      </c>
      <c r="AV122" s="448" t="str">
        <f t="shared" si="69"/>
        <v/>
      </c>
      <c r="AW122" s="448" t="str">
        <f t="shared" si="70"/>
        <v/>
      </c>
      <c r="AX122" s="448" t="str">
        <f t="shared" si="71"/>
        <v/>
      </c>
      <c r="AY122" s="448" t="str">
        <f t="shared" si="72"/>
        <v/>
      </c>
      <c r="AZ122" s="448" t="str">
        <f t="shared" si="73"/>
        <v/>
      </c>
      <c r="BA122" s="428" t="str">
        <f t="shared" si="74"/>
        <v/>
      </c>
      <c r="CO122" s="613" t="str">
        <f t="shared" si="75"/>
        <v/>
      </c>
      <c r="CP122" s="613" t="str">
        <f t="shared" si="76"/>
        <v/>
      </c>
    </row>
    <row r="123" spans="2:94" ht="18" customHeight="1" x14ac:dyDescent="0.2">
      <c r="B123" s="78"/>
      <c r="C123" s="71"/>
      <c r="D123" s="608"/>
      <c r="E123" s="90"/>
      <c r="F123" s="67"/>
      <c r="G123" s="67"/>
      <c r="H123" s="91"/>
      <c r="I123" s="91"/>
      <c r="J123" s="91"/>
      <c r="K123" s="67"/>
      <c r="L123" s="93"/>
      <c r="M123" s="112"/>
      <c r="N123" s="320"/>
      <c r="O123" s="321"/>
      <c r="P123" s="321"/>
      <c r="Q123" s="321"/>
      <c r="R123" s="321"/>
      <c r="S123" s="321"/>
      <c r="T123" s="321"/>
      <c r="U123" s="321"/>
      <c r="V123" s="321"/>
      <c r="W123" s="321"/>
      <c r="X123" s="321"/>
      <c r="Y123" s="322"/>
      <c r="Z123" s="539"/>
      <c r="AA123" s="414">
        <f t="shared" si="52"/>
        <v>1</v>
      </c>
      <c r="AB123" s="96">
        <f t="shared" si="53"/>
        <v>0</v>
      </c>
      <c r="AC123" s="415" t="str">
        <f t="shared" si="54"/>
        <v/>
      </c>
      <c r="AD123" s="440" t="str">
        <f t="shared" si="55"/>
        <v/>
      </c>
      <c r="AE123" s="416">
        <f t="shared" si="56"/>
        <v>1</v>
      </c>
      <c r="AF123" s="416">
        <f t="shared" si="57"/>
        <v>1</v>
      </c>
      <c r="AG123" s="417" t="str">
        <f t="shared" si="58"/>
        <v/>
      </c>
      <c r="AH123" s="417" t="str">
        <f t="shared" si="59"/>
        <v/>
      </c>
      <c r="AI123" s="71"/>
      <c r="AJ123" s="82"/>
      <c r="AL123" s="110" t="str">
        <f t="shared" si="60"/>
        <v/>
      </c>
      <c r="AM123" s="601" t="str">
        <f t="shared" si="61"/>
        <v/>
      </c>
      <c r="AN123" s="428" t="str">
        <f t="shared" si="62"/>
        <v/>
      </c>
      <c r="AO123" s="434"/>
      <c r="AP123" s="447" t="str">
        <f t="shared" si="63"/>
        <v/>
      </c>
      <c r="AQ123" s="448" t="str">
        <f t="shared" si="64"/>
        <v/>
      </c>
      <c r="AR123" s="448" t="str">
        <f t="shared" si="65"/>
        <v/>
      </c>
      <c r="AS123" s="448" t="str">
        <f t="shared" si="66"/>
        <v/>
      </c>
      <c r="AT123" s="448" t="str">
        <f t="shared" si="67"/>
        <v/>
      </c>
      <c r="AU123" s="448" t="str">
        <f t="shared" si="68"/>
        <v/>
      </c>
      <c r="AV123" s="448" t="str">
        <f t="shared" si="69"/>
        <v/>
      </c>
      <c r="AW123" s="448" t="str">
        <f t="shared" si="70"/>
        <v/>
      </c>
      <c r="AX123" s="448" t="str">
        <f t="shared" si="71"/>
        <v/>
      </c>
      <c r="AY123" s="448" t="str">
        <f t="shared" si="72"/>
        <v/>
      </c>
      <c r="AZ123" s="448" t="str">
        <f t="shared" si="73"/>
        <v/>
      </c>
      <c r="BA123" s="428" t="str">
        <f t="shared" si="74"/>
        <v/>
      </c>
      <c r="CO123" s="613" t="str">
        <f t="shared" si="75"/>
        <v/>
      </c>
      <c r="CP123" s="613" t="str">
        <f t="shared" si="76"/>
        <v/>
      </c>
    </row>
    <row r="124" spans="2:94" ht="18" customHeight="1" x14ac:dyDescent="0.2">
      <c r="B124" s="78"/>
      <c r="C124" s="71"/>
      <c r="D124" s="608"/>
      <c r="E124" s="90"/>
      <c r="F124" s="67"/>
      <c r="G124" s="67"/>
      <c r="H124" s="91"/>
      <c r="I124" s="91"/>
      <c r="J124" s="91"/>
      <c r="K124" s="67"/>
      <c r="L124" s="93"/>
      <c r="M124" s="112"/>
      <c r="N124" s="320"/>
      <c r="O124" s="321"/>
      <c r="P124" s="321"/>
      <c r="Q124" s="321"/>
      <c r="R124" s="321"/>
      <c r="S124" s="321"/>
      <c r="T124" s="321"/>
      <c r="U124" s="321"/>
      <c r="V124" s="321"/>
      <c r="W124" s="321"/>
      <c r="X124" s="321"/>
      <c r="Y124" s="322"/>
      <c r="Z124" s="539"/>
      <c r="AA124" s="414">
        <f t="shared" si="52"/>
        <v>1</v>
      </c>
      <c r="AB124" s="96">
        <f t="shared" si="53"/>
        <v>0</v>
      </c>
      <c r="AC124" s="415" t="str">
        <f t="shared" si="54"/>
        <v/>
      </c>
      <c r="AD124" s="440" t="str">
        <f t="shared" si="55"/>
        <v/>
      </c>
      <c r="AE124" s="416">
        <f t="shared" si="56"/>
        <v>1</v>
      </c>
      <c r="AF124" s="416">
        <f t="shared" si="57"/>
        <v>1</v>
      </c>
      <c r="AG124" s="417" t="str">
        <f t="shared" si="58"/>
        <v/>
      </c>
      <c r="AH124" s="417" t="str">
        <f t="shared" si="59"/>
        <v/>
      </c>
      <c r="AI124" s="71"/>
      <c r="AJ124" s="82"/>
      <c r="AL124" s="110" t="str">
        <f t="shared" si="60"/>
        <v/>
      </c>
      <c r="AM124" s="601" t="str">
        <f t="shared" si="61"/>
        <v/>
      </c>
      <c r="AN124" s="428" t="str">
        <f t="shared" si="62"/>
        <v/>
      </c>
      <c r="AO124" s="434"/>
      <c r="AP124" s="447" t="str">
        <f t="shared" si="63"/>
        <v/>
      </c>
      <c r="AQ124" s="448" t="str">
        <f t="shared" si="64"/>
        <v/>
      </c>
      <c r="AR124" s="448" t="str">
        <f t="shared" si="65"/>
        <v/>
      </c>
      <c r="AS124" s="448" t="str">
        <f t="shared" si="66"/>
        <v/>
      </c>
      <c r="AT124" s="448" t="str">
        <f t="shared" si="67"/>
        <v/>
      </c>
      <c r="AU124" s="448" t="str">
        <f t="shared" si="68"/>
        <v/>
      </c>
      <c r="AV124" s="448" t="str">
        <f t="shared" si="69"/>
        <v/>
      </c>
      <c r="AW124" s="448" t="str">
        <f t="shared" si="70"/>
        <v/>
      </c>
      <c r="AX124" s="448" t="str">
        <f t="shared" si="71"/>
        <v/>
      </c>
      <c r="AY124" s="448" t="str">
        <f t="shared" si="72"/>
        <v/>
      </c>
      <c r="AZ124" s="448" t="str">
        <f t="shared" si="73"/>
        <v/>
      </c>
      <c r="BA124" s="428" t="str">
        <f t="shared" si="74"/>
        <v/>
      </c>
      <c r="CO124" s="613" t="str">
        <f t="shared" si="75"/>
        <v/>
      </c>
      <c r="CP124" s="613" t="str">
        <f t="shared" si="76"/>
        <v/>
      </c>
    </row>
    <row r="125" spans="2:94" ht="18" customHeight="1" x14ac:dyDescent="0.2">
      <c r="B125" s="78"/>
      <c r="C125" s="71"/>
      <c r="D125" s="608"/>
      <c r="E125" s="90"/>
      <c r="F125" s="67"/>
      <c r="G125" s="67"/>
      <c r="H125" s="91"/>
      <c r="I125" s="91"/>
      <c r="J125" s="91"/>
      <c r="K125" s="67"/>
      <c r="L125" s="93"/>
      <c r="M125" s="112"/>
      <c r="N125" s="320"/>
      <c r="O125" s="321"/>
      <c r="P125" s="321"/>
      <c r="Q125" s="321"/>
      <c r="R125" s="321"/>
      <c r="S125" s="321"/>
      <c r="T125" s="321"/>
      <c r="U125" s="321"/>
      <c r="V125" s="321"/>
      <c r="W125" s="321"/>
      <c r="X125" s="321"/>
      <c r="Y125" s="322"/>
      <c r="Z125" s="539"/>
      <c r="AA125" s="414">
        <f t="shared" si="52"/>
        <v>1</v>
      </c>
      <c r="AB125" s="96">
        <f t="shared" si="53"/>
        <v>0</v>
      </c>
      <c r="AC125" s="415" t="str">
        <f t="shared" si="54"/>
        <v/>
      </c>
      <c r="AD125" s="440" t="str">
        <f t="shared" si="55"/>
        <v/>
      </c>
      <c r="AE125" s="416">
        <f t="shared" si="56"/>
        <v>1</v>
      </c>
      <c r="AF125" s="416">
        <f t="shared" si="57"/>
        <v>1</v>
      </c>
      <c r="AG125" s="417" t="str">
        <f t="shared" si="58"/>
        <v/>
      </c>
      <c r="AH125" s="417" t="str">
        <f t="shared" si="59"/>
        <v/>
      </c>
      <c r="AI125" s="71"/>
      <c r="AJ125" s="82"/>
      <c r="AL125" s="110" t="str">
        <f t="shared" si="60"/>
        <v/>
      </c>
      <c r="AM125" s="601" t="str">
        <f t="shared" si="61"/>
        <v/>
      </c>
      <c r="AN125" s="428" t="str">
        <f t="shared" si="62"/>
        <v/>
      </c>
      <c r="AO125" s="434"/>
      <c r="AP125" s="447" t="str">
        <f t="shared" si="63"/>
        <v/>
      </c>
      <c r="AQ125" s="448" t="str">
        <f t="shared" si="64"/>
        <v/>
      </c>
      <c r="AR125" s="448" t="str">
        <f t="shared" si="65"/>
        <v/>
      </c>
      <c r="AS125" s="448" t="str">
        <f t="shared" si="66"/>
        <v/>
      </c>
      <c r="AT125" s="448" t="str">
        <f t="shared" si="67"/>
        <v/>
      </c>
      <c r="AU125" s="448" t="str">
        <f t="shared" si="68"/>
        <v/>
      </c>
      <c r="AV125" s="448" t="str">
        <f t="shared" si="69"/>
        <v/>
      </c>
      <c r="AW125" s="448" t="str">
        <f t="shared" si="70"/>
        <v/>
      </c>
      <c r="AX125" s="448" t="str">
        <f t="shared" si="71"/>
        <v/>
      </c>
      <c r="AY125" s="448" t="str">
        <f t="shared" si="72"/>
        <v/>
      </c>
      <c r="AZ125" s="448" t="str">
        <f t="shared" si="73"/>
        <v/>
      </c>
      <c r="BA125" s="428" t="str">
        <f t="shared" si="74"/>
        <v/>
      </c>
      <c r="CO125" s="613" t="str">
        <f t="shared" si="75"/>
        <v/>
      </c>
      <c r="CP125" s="613" t="str">
        <f t="shared" si="76"/>
        <v/>
      </c>
    </row>
    <row r="126" spans="2:94" ht="18" customHeight="1" x14ac:dyDescent="0.2">
      <c r="B126" s="78"/>
      <c r="C126" s="71"/>
      <c r="D126" s="608"/>
      <c r="E126" s="90"/>
      <c r="F126" s="67"/>
      <c r="G126" s="67"/>
      <c r="H126" s="91"/>
      <c r="I126" s="91"/>
      <c r="J126" s="91"/>
      <c r="K126" s="67"/>
      <c r="L126" s="93"/>
      <c r="M126" s="112"/>
      <c r="N126" s="320"/>
      <c r="O126" s="321"/>
      <c r="P126" s="321"/>
      <c r="Q126" s="321"/>
      <c r="R126" s="321"/>
      <c r="S126" s="321"/>
      <c r="T126" s="321"/>
      <c r="U126" s="321"/>
      <c r="V126" s="321"/>
      <c r="W126" s="321"/>
      <c r="X126" s="321"/>
      <c r="Y126" s="322"/>
      <c r="Z126" s="539"/>
      <c r="AA126" s="414">
        <f t="shared" si="52"/>
        <v>1</v>
      </c>
      <c r="AB126" s="96">
        <f t="shared" si="53"/>
        <v>0</v>
      </c>
      <c r="AC126" s="415" t="str">
        <f t="shared" si="54"/>
        <v/>
      </c>
      <c r="AD126" s="440" t="str">
        <f t="shared" si="55"/>
        <v/>
      </c>
      <c r="AE126" s="416">
        <f t="shared" si="56"/>
        <v>1</v>
      </c>
      <c r="AF126" s="416">
        <f t="shared" si="57"/>
        <v>1</v>
      </c>
      <c r="AG126" s="417" t="str">
        <f t="shared" si="58"/>
        <v/>
      </c>
      <c r="AH126" s="417" t="str">
        <f t="shared" si="59"/>
        <v/>
      </c>
      <c r="AI126" s="71"/>
      <c r="AJ126" s="82"/>
      <c r="AL126" s="110" t="str">
        <f t="shared" si="60"/>
        <v/>
      </c>
      <c r="AM126" s="601" t="str">
        <f t="shared" si="61"/>
        <v/>
      </c>
      <c r="AN126" s="428" t="str">
        <f t="shared" si="62"/>
        <v/>
      </c>
      <c r="AO126" s="434"/>
      <c r="AP126" s="447" t="str">
        <f t="shared" si="63"/>
        <v/>
      </c>
      <c r="AQ126" s="448" t="str">
        <f t="shared" si="64"/>
        <v/>
      </c>
      <c r="AR126" s="448" t="str">
        <f t="shared" si="65"/>
        <v/>
      </c>
      <c r="AS126" s="448" t="str">
        <f t="shared" si="66"/>
        <v/>
      </c>
      <c r="AT126" s="448" t="str">
        <f t="shared" si="67"/>
        <v/>
      </c>
      <c r="AU126" s="448" t="str">
        <f t="shared" si="68"/>
        <v/>
      </c>
      <c r="AV126" s="448" t="str">
        <f t="shared" si="69"/>
        <v/>
      </c>
      <c r="AW126" s="448" t="str">
        <f t="shared" si="70"/>
        <v/>
      </c>
      <c r="AX126" s="448" t="str">
        <f t="shared" si="71"/>
        <v/>
      </c>
      <c r="AY126" s="448" t="str">
        <f t="shared" si="72"/>
        <v/>
      </c>
      <c r="AZ126" s="448" t="str">
        <f t="shared" si="73"/>
        <v/>
      </c>
      <c r="BA126" s="428" t="str">
        <f t="shared" si="74"/>
        <v/>
      </c>
      <c r="CO126" s="613" t="str">
        <f t="shared" si="75"/>
        <v/>
      </c>
      <c r="CP126" s="613" t="str">
        <f t="shared" si="76"/>
        <v/>
      </c>
    </row>
    <row r="127" spans="2:94" ht="18" customHeight="1" x14ac:dyDescent="0.2">
      <c r="B127" s="78"/>
      <c r="C127" s="71"/>
      <c r="D127" s="608"/>
      <c r="E127" s="90"/>
      <c r="F127" s="67"/>
      <c r="G127" s="67"/>
      <c r="H127" s="91"/>
      <c r="I127" s="91"/>
      <c r="J127" s="91"/>
      <c r="K127" s="67"/>
      <c r="L127" s="93"/>
      <c r="M127" s="112"/>
      <c r="N127" s="320"/>
      <c r="O127" s="321"/>
      <c r="P127" s="321"/>
      <c r="Q127" s="321"/>
      <c r="R127" s="321"/>
      <c r="S127" s="321"/>
      <c r="T127" s="321"/>
      <c r="U127" s="321"/>
      <c r="V127" s="321"/>
      <c r="W127" s="321"/>
      <c r="X127" s="321"/>
      <c r="Y127" s="322"/>
      <c r="Z127" s="539"/>
      <c r="AA127" s="414">
        <f t="shared" si="52"/>
        <v>1</v>
      </c>
      <c r="AB127" s="96">
        <f t="shared" si="53"/>
        <v>0</v>
      </c>
      <c r="AC127" s="415" t="str">
        <f t="shared" si="54"/>
        <v/>
      </c>
      <c r="AD127" s="440" t="str">
        <f t="shared" si="55"/>
        <v/>
      </c>
      <c r="AE127" s="416">
        <f t="shared" si="56"/>
        <v>1</v>
      </c>
      <c r="AF127" s="416">
        <f t="shared" si="57"/>
        <v>1</v>
      </c>
      <c r="AG127" s="417" t="str">
        <f t="shared" si="58"/>
        <v/>
      </c>
      <c r="AH127" s="417" t="str">
        <f t="shared" si="59"/>
        <v/>
      </c>
      <c r="AI127" s="71"/>
      <c r="AJ127" s="82"/>
      <c r="AL127" s="110" t="str">
        <f t="shared" si="60"/>
        <v/>
      </c>
      <c r="AM127" s="601" t="str">
        <f t="shared" si="61"/>
        <v/>
      </c>
      <c r="AN127" s="428" t="str">
        <f t="shared" si="62"/>
        <v/>
      </c>
      <c r="AO127" s="434"/>
      <c r="AP127" s="447" t="str">
        <f t="shared" si="63"/>
        <v/>
      </c>
      <c r="AQ127" s="448" t="str">
        <f t="shared" si="64"/>
        <v/>
      </c>
      <c r="AR127" s="448" t="str">
        <f t="shared" si="65"/>
        <v/>
      </c>
      <c r="AS127" s="448" t="str">
        <f t="shared" si="66"/>
        <v/>
      </c>
      <c r="AT127" s="448" t="str">
        <f t="shared" si="67"/>
        <v/>
      </c>
      <c r="AU127" s="448" t="str">
        <f t="shared" si="68"/>
        <v/>
      </c>
      <c r="AV127" s="448" t="str">
        <f t="shared" si="69"/>
        <v/>
      </c>
      <c r="AW127" s="448" t="str">
        <f t="shared" si="70"/>
        <v/>
      </c>
      <c r="AX127" s="448" t="str">
        <f t="shared" si="71"/>
        <v/>
      </c>
      <c r="AY127" s="448" t="str">
        <f t="shared" si="72"/>
        <v/>
      </c>
      <c r="AZ127" s="448" t="str">
        <f t="shared" si="73"/>
        <v/>
      </c>
      <c r="BA127" s="428" t="str">
        <f t="shared" si="74"/>
        <v/>
      </c>
      <c r="CO127" s="613" t="str">
        <f t="shared" si="75"/>
        <v/>
      </c>
      <c r="CP127" s="613" t="str">
        <f t="shared" si="76"/>
        <v/>
      </c>
    </row>
    <row r="128" spans="2:94" ht="18" customHeight="1" x14ac:dyDescent="0.2">
      <c r="B128" s="78"/>
      <c r="C128" s="71"/>
      <c r="D128" s="608"/>
      <c r="E128" s="90"/>
      <c r="F128" s="67"/>
      <c r="G128" s="67"/>
      <c r="H128" s="91"/>
      <c r="I128" s="91"/>
      <c r="J128" s="91"/>
      <c r="K128" s="67"/>
      <c r="L128" s="93"/>
      <c r="M128" s="112"/>
      <c r="N128" s="320"/>
      <c r="O128" s="321"/>
      <c r="P128" s="321"/>
      <c r="Q128" s="321"/>
      <c r="R128" s="321"/>
      <c r="S128" s="321"/>
      <c r="T128" s="321"/>
      <c r="U128" s="321"/>
      <c r="V128" s="321"/>
      <c r="W128" s="321"/>
      <c r="X128" s="321"/>
      <c r="Y128" s="322"/>
      <c r="Z128" s="539"/>
      <c r="AA128" s="414">
        <f t="shared" si="52"/>
        <v>1</v>
      </c>
      <c r="AB128" s="96">
        <f t="shared" si="53"/>
        <v>0</v>
      </c>
      <c r="AC128" s="415" t="str">
        <f t="shared" si="54"/>
        <v/>
      </c>
      <c r="AD128" s="440" t="str">
        <f t="shared" si="55"/>
        <v/>
      </c>
      <c r="AE128" s="416">
        <f t="shared" si="56"/>
        <v>1</v>
      </c>
      <c r="AF128" s="416">
        <f t="shared" si="57"/>
        <v>1</v>
      </c>
      <c r="AG128" s="417" t="str">
        <f t="shared" si="58"/>
        <v/>
      </c>
      <c r="AH128" s="417" t="str">
        <f t="shared" si="59"/>
        <v/>
      </c>
      <c r="AI128" s="71"/>
      <c r="AJ128" s="82"/>
      <c r="AL128" s="110" t="str">
        <f t="shared" si="60"/>
        <v/>
      </c>
      <c r="AM128" s="601" t="str">
        <f t="shared" si="61"/>
        <v/>
      </c>
      <c r="AN128" s="428" t="str">
        <f t="shared" si="62"/>
        <v/>
      </c>
      <c r="AO128" s="434"/>
      <c r="AP128" s="447" t="str">
        <f t="shared" si="63"/>
        <v/>
      </c>
      <c r="AQ128" s="448" t="str">
        <f t="shared" si="64"/>
        <v/>
      </c>
      <c r="AR128" s="448" t="str">
        <f t="shared" si="65"/>
        <v/>
      </c>
      <c r="AS128" s="448" t="str">
        <f t="shared" si="66"/>
        <v/>
      </c>
      <c r="AT128" s="448" t="str">
        <f t="shared" si="67"/>
        <v/>
      </c>
      <c r="AU128" s="448" t="str">
        <f t="shared" si="68"/>
        <v/>
      </c>
      <c r="AV128" s="448" t="str">
        <f t="shared" si="69"/>
        <v/>
      </c>
      <c r="AW128" s="448" t="str">
        <f t="shared" si="70"/>
        <v/>
      </c>
      <c r="AX128" s="448" t="str">
        <f t="shared" si="71"/>
        <v/>
      </c>
      <c r="AY128" s="448" t="str">
        <f t="shared" si="72"/>
        <v/>
      </c>
      <c r="AZ128" s="448" t="str">
        <f t="shared" si="73"/>
        <v/>
      </c>
      <c r="BA128" s="428" t="str">
        <f t="shared" si="74"/>
        <v/>
      </c>
      <c r="CO128" s="613" t="str">
        <f t="shared" si="75"/>
        <v/>
      </c>
      <c r="CP128" s="613" t="str">
        <f t="shared" si="76"/>
        <v/>
      </c>
    </row>
    <row r="129" spans="2:94" ht="18" customHeight="1" x14ac:dyDescent="0.2">
      <c r="B129" s="78"/>
      <c r="C129" s="71"/>
      <c r="D129" s="608"/>
      <c r="E129" s="90"/>
      <c r="F129" s="67"/>
      <c r="G129" s="67"/>
      <c r="H129" s="91"/>
      <c r="I129" s="91"/>
      <c r="J129" s="91"/>
      <c r="K129" s="67"/>
      <c r="L129" s="93"/>
      <c r="M129" s="112"/>
      <c r="N129" s="320"/>
      <c r="O129" s="321"/>
      <c r="P129" s="321"/>
      <c r="Q129" s="321"/>
      <c r="R129" s="321"/>
      <c r="S129" s="321"/>
      <c r="T129" s="321"/>
      <c r="U129" s="321"/>
      <c r="V129" s="321"/>
      <c r="W129" s="321"/>
      <c r="X129" s="321"/>
      <c r="Y129" s="322"/>
      <c r="Z129" s="539"/>
      <c r="AA129" s="414">
        <f t="shared" si="52"/>
        <v>1</v>
      </c>
      <c r="AB129" s="96">
        <f t="shared" si="53"/>
        <v>0</v>
      </c>
      <c r="AC129" s="415" t="str">
        <f t="shared" si="54"/>
        <v/>
      </c>
      <c r="AD129" s="440" t="str">
        <f t="shared" si="55"/>
        <v/>
      </c>
      <c r="AE129" s="416">
        <f t="shared" si="56"/>
        <v>1</v>
      </c>
      <c r="AF129" s="416">
        <f t="shared" si="57"/>
        <v>1</v>
      </c>
      <c r="AG129" s="417" t="str">
        <f t="shared" si="58"/>
        <v/>
      </c>
      <c r="AH129" s="417" t="str">
        <f t="shared" si="59"/>
        <v/>
      </c>
      <c r="AI129" s="71"/>
      <c r="AJ129" s="82"/>
      <c r="AL129" s="110" t="str">
        <f t="shared" si="60"/>
        <v/>
      </c>
      <c r="AM129" s="601" t="str">
        <f t="shared" si="61"/>
        <v/>
      </c>
      <c r="AN129" s="428" t="str">
        <f t="shared" si="62"/>
        <v/>
      </c>
      <c r="AO129" s="434"/>
      <c r="AP129" s="447" t="str">
        <f t="shared" si="63"/>
        <v/>
      </c>
      <c r="AQ129" s="448" t="str">
        <f t="shared" si="64"/>
        <v/>
      </c>
      <c r="AR129" s="448" t="str">
        <f t="shared" si="65"/>
        <v/>
      </c>
      <c r="AS129" s="448" t="str">
        <f t="shared" si="66"/>
        <v/>
      </c>
      <c r="AT129" s="448" t="str">
        <f t="shared" si="67"/>
        <v/>
      </c>
      <c r="AU129" s="448" t="str">
        <f t="shared" si="68"/>
        <v/>
      </c>
      <c r="AV129" s="448" t="str">
        <f t="shared" si="69"/>
        <v/>
      </c>
      <c r="AW129" s="448" t="str">
        <f t="shared" si="70"/>
        <v/>
      </c>
      <c r="AX129" s="448" t="str">
        <f t="shared" si="71"/>
        <v/>
      </c>
      <c r="AY129" s="448" t="str">
        <f t="shared" si="72"/>
        <v/>
      </c>
      <c r="AZ129" s="448" t="str">
        <f t="shared" si="73"/>
        <v/>
      </c>
      <c r="BA129" s="428" t="str">
        <f t="shared" si="74"/>
        <v/>
      </c>
      <c r="CO129" s="613" t="str">
        <f t="shared" si="75"/>
        <v/>
      </c>
      <c r="CP129" s="613" t="str">
        <f t="shared" si="76"/>
        <v/>
      </c>
    </row>
    <row r="130" spans="2:94" ht="18" customHeight="1" x14ac:dyDescent="0.2">
      <c r="B130" s="78"/>
      <c r="C130" s="71"/>
      <c r="D130" s="608"/>
      <c r="E130" s="90"/>
      <c r="F130" s="67"/>
      <c r="G130" s="67"/>
      <c r="H130" s="91"/>
      <c r="I130" s="91"/>
      <c r="J130" s="91"/>
      <c r="K130" s="67"/>
      <c r="L130" s="93"/>
      <c r="M130" s="112"/>
      <c r="N130" s="320"/>
      <c r="O130" s="321"/>
      <c r="P130" s="321"/>
      <c r="Q130" s="321"/>
      <c r="R130" s="321"/>
      <c r="S130" s="321"/>
      <c r="T130" s="321"/>
      <c r="U130" s="321"/>
      <c r="V130" s="321"/>
      <c r="W130" s="321"/>
      <c r="X130" s="321"/>
      <c r="Y130" s="322"/>
      <c r="Z130" s="539"/>
      <c r="AA130" s="414">
        <f t="shared" si="52"/>
        <v>1</v>
      </c>
      <c r="AB130" s="96">
        <f t="shared" si="53"/>
        <v>0</v>
      </c>
      <c r="AC130" s="415" t="str">
        <f t="shared" si="54"/>
        <v/>
      </c>
      <c r="AD130" s="440" t="str">
        <f t="shared" si="55"/>
        <v/>
      </c>
      <c r="AE130" s="416">
        <f t="shared" si="56"/>
        <v>1</v>
      </c>
      <c r="AF130" s="416">
        <f t="shared" si="57"/>
        <v>1</v>
      </c>
      <c r="AG130" s="417" t="str">
        <f t="shared" si="58"/>
        <v/>
      </c>
      <c r="AH130" s="417" t="str">
        <f t="shared" si="59"/>
        <v/>
      </c>
      <c r="AI130" s="71"/>
      <c r="AJ130" s="82"/>
      <c r="AL130" s="110" t="str">
        <f t="shared" si="60"/>
        <v/>
      </c>
      <c r="AM130" s="601" t="str">
        <f t="shared" si="61"/>
        <v/>
      </c>
      <c r="AN130" s="428" t="str">
        <f t="shared" si="62"/>
        <v/>
      </c>
      <c r="AO130" s="434"/>
      <c r="AP130" s="447" t="str">
        <f t="shared" si="63"/>
        <v/>
      </c>
      <c r="AQ130" s="448" t="str">
        <f t="shared" si="64"/>
        <v/>
      </c>
      <c r="AR130" s="448" t="str">
        <f t="shared" si="65"/>
        <v/>
      </c>
      <c r="AS130" s="448" t="str">
        <f t="shared" si="66"/>
        <v/>
      </c>
      <c r="AT130" s="448" t="str">
        <f t="shared" si="67"/>
        <v/>
      </c>
      <c r="AU130" s="448" t="str">
        <f t="shared" si="68"/>
        <v/>
      </c>
      <c r="AV130" s="448" t="str">
        <f t="shared" si="69"/>
        <v/>
      </c>
      <c r="AW130" s="448" t="str">
        <f t="shared" si="70"/>
        <v/>
      </c>
      <c r="AX130" s="448" t="str">
        <f t="shared" si="71"/>
        <v/>
      </c>
      <c r="AY130" s="448" t="str">
        <f t="shared" si="72"/>
        <v/>
      </c>
      <c r="AZ130" s="448" t="str">
        <f t="shared" si="73"/>
        <v/>
      </c>
      <c r="BA130" s="428" t="str">
        <f t="shared" si="74"/>
        <v/>
      </c>
      <c r="CO130" s="613" t="str">
        <f t="shared" si="75"/>
        <v/>
      </c>
      <c r="CP130" s="613" t="str">
        <f t="shared" si="76"/>
        <v/>
      </c>
    </row>
    <row r="131" spans="2:94" ht="18" customHeight="1" x14ac:dyDescent="0.2">
      <c r="B131" s="78"/>
      <c r="C131" s="71"/>
      <c r="D131" s="610"/>
      <c r="E131" s="90"/>
      <c r="F131" s="67"/>
      <c r="G131" s="67"/>
      <c r="H131" s="91"/>
      <c r="I131" s="91"/>
      <c r="J131" s="91"/>
      <c r="K131" s="67"/>
      <c r="L131" s="93"/>
      <c r="M131" s="112"/>
      <c r="N131" s="320"/>
      <c r="O131" s="321"/>
      <c r="P131" s="321"/>
      <c r="Q131" s="321"/>
      <c r="R131" s="321"/>
      <c r="S131" s="321"/>
      <c r="T131" s="321"/>
      <c r="U131" s="321"/>
      <c r="V131" s="321"/>
      <c r="W131" s="321"/>
      <c r="X131" s="321"/>
      <c r="Y131" s="322"/>
      <c r="Z131" s="539"/>
      <c r="AA131" s="414">
        <f t="shared" si="52"/>
        <v>1</v>
      </c>
      <c r="AB131" s="96">
        <f t="shared" si="53"/>
        <v>0</v>
      </c>
      <c r="AC131" s="415" t="str">
        <f t="shared" si="54"/>
        <v/>
      </c>
      <c r="AD131" s="440" t="str">
        <f t="shared" si="55"/>
        <v/>
      </c>
      <c r="AE131" s="416">
        <f t="shared" si="56"/>
        <v>1</v>
      </c>
      <c r="AF131" s="416">
        <f t="shared" si="57"/>
        <v>1</v>
      </c>
      <c r="AG131" s="417" t="str">
        <f t="shared" si="58"/>
        <v/>
      </c>
      <c r="AH131" s="417" t="str">
        <f t="shared" si="59"/>
        <v/>
      </c>
      <c r="AI131" s="71"/>
      <c r="AJ131" s="82"/>
      <c r="AL131" s="110" t="str">
        <f t="shared" si="60"/>
        <v/>
      </c>
      <c r="AM131" s="601" t="str">
        <f t="shared" si="61"/>
        <v/>
      </c>
      <c r="AN131" s="428" t="str">
        <f t="shared" si="62"/>
        <v/>
      </c>
      <c r="AO131" s="434"/>
      <c r="AP131" s="447" t="str">
        <f t="shared" si="63"/>
        <v/>
      </c>
      <c r="AQ131" s="448" t="str">
        <f t="shared" si="64"/>
        <v/>
      </c>
      <c r="AR131" s="448" t="str">
        <f t="shared" si="65"/>
        <v/>
      </c>
      <c r="AS131" s="448" t="str">
        <f t="shared" si="66"/>
        <v/>
      </c>
      <c r="AT131" s="448" t="str">
        <f t="shared" si="67"/>
        <v/>
      </c>
      <c r="AU131" s="448" t="str">
        <f t="shared" si="68"/>
        <v/>
      </c>
      <c r="AV131" s="448" t="str">
        <f t="shared" si="69"/>
        <v/>
      </c>
      <c r="AW131" s="448" t="str">
        <f t="shared" si="70"/>
        <v/>
      </c>
      <c r="AX131" s="448" t="str">
        <f t="shared" si="71"/>
        <v/>
      </c>
      <c r="AY131" s="448" t="str">
        <f t="shared" si="72"/>
        <v/>
      </c>
      <c r="AZ131" s="448" t="str">
        <f t="shared" si="73"/>
        <v/>
      </c>
      <c r="BA131" s="428" t="str">
        <f t="shared" si="74"/>
        <v/>
      </c>
      <c r="CO131" s="613" t="str">
        <f t="shared" si="75"/>
        <v/>
      </c>
      <c r="CP131" s="613" t="str">
        <f t="shared" si="76"/>
        <v/>
      </c>
    </row>
    <row r="132" spans="2:94" ht="18" customHeight="1" x14ac:dyDescent="0.2">
      <c r="B132" s="78"/>
      <c r="C132" s="71"/>
      <c r="D132" s="610"/>
      <c r="E132" s="90"/>
      <c r="F132" s="67"/>
      <c r="G132" s="67"/>
      <c r="H132" s="91"/>
      <c r="I132" s="91"/>
      <c r="J132" s="91"/>
      <c r="K132" s="67"/>
      <c r="L132" s="93"/>
      <c r="M132" s="112"/>
      <c r="N132" s="320"/>
      <c r="O132" s="321"/>
      <c r="P132" s="321"/>
      <c r="Q132" s="321"/>
      <c r="R132" s="321"/>
      <c r="S132" s="321"/>
      <c r="T132" s="321"/>
      <c r="U132" s="321"/>
      <c r="V132" s="321"/>
      <c r="W132" s="321"/>
      <c r="X132" s="321"/>
      <c r="Y132" s="322"/>
      <c r="Z132" s="539"/>
      <c r="AA132" s="414">
        <f t="shared" si="52"/>
        <v>1</v>
      </c>
      <c r="AB132" s="96">
        <f t="shared" si="53"/>
        <v>0</v>
      </c>
      <c r="AC132" s="415" t="str">
        <f t="shared" si="54"/>
        <v/>
      </c>
      <c r="AD132" s="440" t="str">
        <f t="shared" si="55"/>
        <v/>
      </c>
      <c r="AE132" s="416">
        <f t="shared" si="56"/>
        <v>1</v>
      </c>
      <c r="AF132" s="416">
        <f t="shared" si="57"/>
        <v>1</v>
      </c>
      <c r="AG132" s="417" t="str">
        <f t="shared" si="58"/>
        <v/>
      </c>
      <c r="AH132" s="417" t="str">
        <f t="shared" si="59"/>
        <v/>
      </c>
      <c r="AI132" s="71"/>
      <c r="AJ132" s="82"/>
      <c r="AL132" s="110" t="str">
        <f t="shared" si="60"/>
        <v/>
      </c>
      <c r="AM132" s="601" t="str">
        <f t="shared" si="61"/>
        <v/>
      </c>
      <c r="AN132" s="428" t="str">
        <f t="shared" si="62"/>
        <v/>
      </c>
      <c r="AO132" s="434"/>
      <c r="AP132" s="447" t="str">
        <f t="shared" si="63"/>
        <v/>
      </c>
      <c r="AQ132" s="448" t="str">
        <f t="shared" si="64"/>
        <v/>
      </c>
      <c r="AR132" s="448" t="str">
        <f t="shared" si="65"/>
        <v/>
      </c>
      <c r="AS132" s="448" t="str">
        <f t="shared" si="66"/>
        <v/>
      </c>
      <c r="AT132" s="448" t="str">
        <f t="shared" si="67"/>
        <v/>
      </c>
      <c r="AU132" s="448" t="str">
        <f t="shared" si="68"/>
        <v/>
      </c>
      <c r="AV132" s="448" t="str">
        <f t="shared" si="69"/>
        <v/>
      </c>
      <c r="AW132" s="448" t="str">
        <f t="shared" si="70"/>
        <v/>
      </c>
      <c r="AX132" s="448" t="str">
        <f t="shared" si="71"/>
        <v/>
      </c>
      <c r="AY132" s="448" t="str">
        <f t="shared" si="72"/>
        <v/>
      </c>
      <c r="AZ132" s="448" t="str">
        <f t="shared" si="73"/>
        <v/>
      </c>
      <c r="BA132" s="428" t="str">
        <f t="shared" si="74"/>
        <v/>
      </c>
      <c r="CO132" s="613" t="str">
        <f t="shared" si="75"/>
        <v/>
      </c>
      <c r="CP132" s="613" t="str">
        <f t="shared" si="76"/>
        <v/>
      </c>
    </row>
    <row r="133" spans="2:94" ht="18" customHeight="1" x14ac:dyDescent="0.2">
      <c r="B133" s="78"/>
      <c r="C133" s="71"/>
      <c r="D133" s="610"/>
      <c r="E133" s="90"/>
      <c r="F133" s="67"/>
      <c r="G133" s="67"/>
      <c r="H133" s="91"/>
      <c r="I133" s="67"/>
      <c r="J133" s="91"/>
      <c r="K133" s="67"/>
      <c r="L133" s="93"/>
      <c r="M133" s="112"/>
      <c r="N133" s="320"/>
      <c r="O133" s="321"/>
      <c r="P133" s="321"/>
      <c r="Q133" s="321"/>
      <c r="R133" s="321"/>
      <c r="S133" s="321"/>
      <c r="T133" s="321"/>
      <c r="U133" s="321"/>
      <c r="V133" s="321"/>
      <c r="W133" s="321"/>
      <c r="X133" s="321"/>
      <c r="Y133" s="322"/>
      <c r="Z133" s="539"/>
      <c r="AA133" s="414">
        <f t="shared" si="52"/>
        <v>1</v>
      </c>
      <c r="AB133" s="96">
        <f t="shared" si="53"/>
        <v>0</v>
      </c>
      <c r="AC133" s="415" t="str">
        <f t="shared" si="54"/>
        <v/>
      </c>
      <c r="AD133" s="440" t="str">
        <f t="shared" si="55"/>
        <v/>
      </c>
      <c r="AE133" s="416">
        <f t="shared" si="56"/>
        <v>1</v>
      </c>
      <c r="AF133" s="416">
        <f t="shared" si="57"/>
        <v>1</v>
      </c>
      <c r="AG133" s="417" t="str">
        <f t="shared" si="58"/>
        <v/>
      </c>
      <c r="AH133" s="417" t="str">
        <f t="shared" si="59"/>
        <v/>
      </c>
      <c r="AI133" s="71"/>
      <c r="AJ133" s="82"/>
      <c r="AL133" s="110" t="str">
        <f t="shared" si="60"/>
        <v/>
      </c>
      <c r="AM133" s="601" t="str">
        <f t="shared" si="61"/>
        <v/>
      </c>
      <c r="AN133" s="428" t="str">
        <f t="shared" si="62"/>
        <v/>
      </c>
      <c r="AO133" s="434"/>
      <c r="AP133" s="447" t="str">
        <f t="shared" si="63"/>
        <v/>
      </c>
      <c r="AQ133" s="448" t="str">
        <f t="shared" si="64"/>
        <v/>
      </c>
      <c r="AR133" s="448" t="str">
        <f t="shared" si="65"/>
        <v/>
      </c>
      <c r="AS133" s="448" t="str">
        <f t="shared" si="66"/>
        <v/>
      </c>
      <c r="AT133" s="448" t="str">
        <f t="shared" si="67"/>
        <v/>
      </c>
      <c r="AU133" s="448" t="str">
        <f t="shared" si="68"/>
        <v/>
      </c>
      <c r="AV133" s="448" t="str">
        <f t="shared" si="69"/>
        <v/>
      </c>
      <c r="AW133" s="448" t="str">
        <f t="shared" si="70"/>
        <v/>
      </c>
      <c r="AX133" s="448" t="str">
        <f t="shared" si="71"/>
        <v/>
      </c>
      <c r="AY133" s="448" t="str">
        <f t="shared" si="72"/>
        <v/>
      </c>
      <c r="AZ133" s="448" t="str">
        <f t="shared" si="73"/>
        <v/>
      </c>
      <c r="BA133" s="428" t="str">
        <f t="shared" si="74"/>
        <v/>
      </c>
      <c r="CO133" s="613" t="str">
        <f t="shared" si="75"/>
        <v/>
      </c>
      <c r="CP133" s="613" t="str">
        <f t="shared" si="76"/>
        <v/>
      </c>
    </row>
    <row r="134" spans="2:94" ht="18" customHeight="1" x14ac:dyDescent="0.2">
      <c r="B134" s="78"/>
      <c r="C134" s="71"/>
      <c r="D134" s="610"/>
      <c r="E134" s="90"/>
      <c r="F134" s="67"/>
      <c r="G134" s="67"/>
      <c r="H134" s="91"/>
      <c r="I134" s="67"/>
      <c r="J134" s="91"/>
      <c r="K134" s="67"/>
      <c r="L134" s="93"/>
      <c r="M134" s="112"/>
      <c r="N134" s="320"/>
      <c r="O134" s="321"/>
      <c r="P134" s="321"/>
      <c r="Q134" s="321"/>
      <c r="R134" s="321"/>
      <c r="S134" s="321"/>
      <c r="T134" s="321"/>
      <c r="U134" s="321"/>
      <c r="V134" s="321"/>
      <c r="W134" s="321"/>
      <c r="X134" s="321"/>
      <c r="Y134" s="322"/>
      <c r="Z134" s="539"/>
      <c r="AA134" s="414">
        <f t="shared" si="52"/>
        <v>1</v>
      </c>
      <c r="AB134" s="96">
        <f t="shared" si="53"/>
        <v>0</v>
      </c>
      <c r="AC134" s="415" t="str">
        <f t="shared" si="54"/>
        <v/>
      </c>
      <c r="AD134" s="440" t="str">
        <f t="shared" si="55"/>
        <v/>
      </c>
      <c r="AE134" s="416">
        <f t="shared" si="56"/>
        <v>1</v>
      </c>
      <c r="AF134" s="416">
        <f t="shared" si="57"/>
        <v>1</v>
      </c>
      <c r="AG134" s="417" t="str">
        <f t="shared" si="58"/>
        <v/>
      </c>
      <c r="AH134" s="417" t="str">
        <f t="shared" si="59"/>
        <v/>
      </c>
      <c r="AI134" s="71"/>
      <c r="AJ134" s="82"/>
      <c r="AL134" s="110" t="str">
        <f t="shared" si="60"/>
        <v/>
      </c>
      <c r="AM134" s="601" t="str">
        <f t="shared" si="61"/>
        <v/>
      </c>
      <c r="AN134" s="428" t="str">
        <f t="shared" si="62"/>
        <v/>
      </c>
      <c r="AO134" s="434"/>
      <c r="AP134" s="447" t="str">
        <f t="shared" si="63"/>
        <v/>
      </c>
      <c r="AQ134" s="448" t="str">
        <f t="shared" si="64"/>
        <v/>
      </c>
      <c r="AR134" s="448" t="str">
        <f t="shared" si="65"/>
        <v/>
      </c>
      <c r="AS134" s="448" t="str">
        <f t="shared" si="66"/>
        <v/>
      </c>
      <c r="AT134" s="448" t="str">
        <f t="shared" si="67"/>
        <v/>
      </c>
      <c r="AU134" s="448" t="str">
        <f t="shared" si="68"/>
        <v/>
      </c>
      <c r="AV134" s="448" t="str">
        <f t="shared" si="69"/>
        <v/>
      </c>
      <c r="AW134" s="448" t="str">
        <f t="shared" si="70"/>
        <v/>
      </c>
      <c r="AX134" s="448" t="str">
        <f t="shared" si="71"/>
        <v/>
      </c>
      <c r="AY134" s="448" t="str">
        <f t="shared" si="72"/>
        <v/>
      </c>
      <c r="AZ134" s="448" t="str">
        <f t="shared" si="73"/>
        <v/>
      </c>
      <c r="BA134" s="428" t="str">
        <f t="shared" si="74"/>
        <v/>
      </c>
      <c r="CO134" s="613" t="str">
        <f t="shared" si="75"/>
        <v/>
      </c>
      <c r="CP134" s="613" t="str">
        <f t="shared" si="76"/>
        <v/>
      </c>
    </row>
    <row r="135" spans="2:94" ht="18" customHeight="1" x14ac:dyDescent="0.2">
      <c r="B135" s="78"/>
      <c r="C135" s="71"/>
      <c r="D135" s="610"/>
      <c r="E135" s="90"/>
      <c r="F135" s="67"/>
      <c r="G135" s="67"/>
      <c r="H135" s="91"/>
      <c r="I135" s="67"/>
      <c r="J135" s="91"/>
      <c r="K135" s="67"/>
      <c r="L135" s="93"/>
      <c r="M135" s="112"/>
      <c r="N135" s="320"/>
      <c r="O135" s="321"/>
      <c r="P135" s="321"/>
      <c r="Q135" s="321"/>
      <c r="R135" s="321"/>
      <c r="S135" s="321"/>
      <c r="T135" s="321"/>
      <c r="U135" s="321"/>
      <c r="V135" s="321"/>
      <c r="W135" s="321"/>
      <c r="X135" s="321"/>
      <c r="Y135" s="322"/>
      <c r="Z135" s="539"/>
      <c r="AA135" s="414">
        <f t="shared" si="52"/>
        <v>1</v>
      </c>
      <c r="AB135" s="96">
        <f t="shared" si="53"/>
        <v>0</v>
      </c>
      <c r="AC135" s="415" t="str">
        <f t="shared" si="54"/>
        <v/>
      </c>
      <c r="AD135" s="440" t="str">
        <f t="shared" si="55"/>
        <v/>
      </c>
      <c r="AE135" s="416">
        <f t="shared" si="56"/>
        <v>1</v>
      </c>
      <c r="AF135" s="416">
        <f t="shared" si="57"/>
        <v>1</v>
      </c>
      <c r="AG135" s="417" t="str">
        <f t="shared" si="58"/>
        <v/>
      </c>
      <c r="AH135" s="417" t="str">
        <f t="shared" si="59"/>
        <v/>
      </c>
      <c r="AI135" s="71"/>
      <c r="AJ135" s="82"/>
      <c r="AL135" s="110" t="str">
        <f t="shared" si="60"/>
        <v/>
      </c>
      <c r="AM135" s="601" t="str">
        <f t="shared" si="61"/>
        <v/>
      </c>
      <c r="AN135" s="428" t="str">
        <f t="shared" si="62"/>
        <v/>
      </c>
      <c r="AO135" s="434"/>
      <c r="AP135" s="447" t="str">
        <f t="shared" si="63"/>
        <v/>
      </c>
      <c r="AQ135" s="448" t="str">
        <f t="shared" si="64"/>
        <v/>
      </c>
      <c r="AR135" s="448" t="str">
        <f t="shared" si="65"/>
        <v/>
      </c>
      <c r="AS135" s="448" t="str">
        <f t="shared" si="66"/>
        <v/>
      </c>
      <c r="AT135" s="448" t="str">
        <f t="shared" si="67"/>
        <v/>
      </c>
      <c r="AU135" s="448" t="str">
        <f t="shared" si="68"/>
        <v/>
      </c>
      <c r="AV135" s="448" t="str">
        <f t="shared" si="69"/>
        <v/>
      </c>
      <c r="AW135" s="448" t="str">
        <f t="shared" si="70"/>
        <v/>
      </c>
      <c r="AX135" s="448" t="str">
        <f t="shared" si="71"/>
        <v/>
      </c>
      <c r="AY135" s="448" t="str">
        <f t="shared" si="72"/>
        <v/>
      </c>
      <c r="AZ135" s="448" t="str">
        <f t="shared" si="73"/>
        <v/>
      </c>
      <c r="BA135" s="428" t="str">
        <f t="shared" si="74"/>
        <v/>
      </c>
      <c r="CO135" s="613" t="str">
        <f t="shared" si="75"/>
        <v/>
      </c>
      <c r="CP135" s="613" t="str">
        <f t="shared" si="76"/>
        <v/>
      </c>
    </row>
    <row r="136" spans="2:94" ht="18" customHeight="1" x14ac:dyDescent="0.2">
      <c r="B136" s="78"/>
      <c r="C136" s="71"/>
      <c r="D136" s="610"/>
      <c r="E136" s="90"/>
      <c r="F136" s="67"/>
      <c r="G136" s="67"/>
      <c r="H136" s="91"/>
      <c r="I136" s="67"/>
      <c r="J136" s="91"/>
      <c r="K136" s="67"/>
      <c r="L136" s="93"/>
      <c r="M136" s="112"/>
      <c r="N136" s="320"/>
      <c r="O136" s="321"/>
      <c r="P136" s="321"/>
      <c r="Q136" s="321"/>
      <c r="R136" s="321"/>
      <c r="S136" s="321"/>
      <c r="T136" s="321"/>
      <c r="U136" s="321"/>
      <c r="V136" s="321"/>
      <c r="W136" s="321"/>
      <c r="X136" s="321"/>
      <c r="Y136" s="322"/>
      <c r="Z136" s="539"/>
      <c r="AA136" s="414">
        <f t="shared" si="52"/>
        <v>1</v>
      </c>
      <c r="AB136" s="96">
        <f t="shared" si="53"/>
        <v>0</v>
      </c>
      <c r="AC136" s="415" t="str">
        <f t="shared" si="54"/>
        <v/>
      </c>
      <c r="AD136" s="440" t="str">
        <f t="shared" si="55"/>
        <v/>
      </c>
      <c r="AE136" s="416">
        <f t="shared" si="56"/>
        <v>1</v>
      </c>
      <c r="AF136" s="416">
        <f t="shared" si="57"/>
        <v>1</v>
      </c>
      <c r="AG136" s="417" t="str">
        <f t="shared" si="58"/>
        <v/>
      </c>
      <c r="AH136" s="417" t="str">
        <f t="shared" si="59"/>
        <v/>
      </c>
      <c r="AI136" s="71"/>
      <c r="AJ136" s="82"/>
      <c r="AL136" s="110" t="str">
        <f t="shared" si="60"/>
        <v/>
      </c>
      <c r="AM136" s="601" t="str">
        <f t="shared" si="61"/>
        <v/>
      </c>
      <c r="AN136" s="428" t="str">
        <f t="shared" si="62"/>
        <v/>
      </c>
      <c r="AO136" s="434"/>
      <c r="AP136" s="447" t="str">
        <f t="shared" si="63"/>
        <v/>
      </c>
      <c r="AQ136" s="448" t="str">
        <f t="shared" si="64"/>
        <v/>
      </c>
      <c r="AR136" s="448" t="str">
        <f t="shared" si="65"/>
        <v/>
      </c>
      <c r="AS136" s="448" t="str">
        <f t="shared" si="66"/>
        <v/>
      </c>
      <c r="AT136" s="448" t="str">
        <f t="shared" si="67"/>
        <v/>
      </c>
      <c r="AU136" s="448" t="str">
        <f t="shared" si="68"/>
        <v/>
      </c>
      <c r="AV136" s="448" t="str">
        <f t="shared" si="69"/>
        <v/>
      </c>
      <c r="AW136" s="448" t="str">
        <f t="shared" si="70"/>
        <v/>
      </c>
      <c r="AX136" s="448" t="str">
        <f t="shared" si="71"/>
        <v/>
      </c>
      <c r="AY136" s="448" t="str">
        <f t="shared" si="72"/>
        <v/>
      </c>
      <c r="AZ136" s="448" t="str">
        <f t="shared" si="73"/>
        <v/>
      </c>
      <c r="BA136" s="428" t="str">
        <f t="shared" si="74"/>
        <v/>
      </c>
      <c r="CO136" s="613" t="str">
        <f t="shared" si="75"/>
        <v/>
      </c>
      <c r="CP136" s="613" t="str">
        <f t="shared" si="76"/>
        <v/>
      </c>
    </row>
    <row r="137" spans="2:94" ht="18" customHeight="1" x14ac:dyDescent="0.2">
      <c r="B137" s="78"/>
      <c r="C137" s="71"/>
      <c r="D137" s="610"/>
      <c r="E137" s="90"/>
      <c r="F137" s="67"/>
      <c r="G137" s="67"/>
      <c r="H137" s="91"/>
      <c r="I137" s="67"/>
      <c r="J137" s="91"/>
      <c r="K137" s="67"/>
      <c r="L137" s="93"/>
      <c r="M137" s="112"/>
      <c r="N137" s="320"/>
      <c r="O137" s="321"/>
      <c r="P137" s="321"/>
      <c r="Q137" s="321"/>
      <c r="R137" s="321"/>
      <c r="S137" s="321"/>
      <c r="T137" s="321"/>
      <c r="U137" s="321"/>
      <c r="V137" s="321"/>
      <c r="W137" s="321"/>
      <c r="X137" s="321"/>
      <c r="Y137" s="322"/>
      <c r="Z137" s="539"/>
      <c r="AA137" s="414">
        <f t="shared" si="52"/>
        <v>1</v>
      </c>
      <c r="AB137" s="96">
        <f t="shared" si="53"/>
        <v>0</v>
      </c>
      <c r="AC137" s="415" t="str">
        <f t="shared" si="54"/>
        <v/>
      </c>
      <c r="AD137" s="440" t="str">
        <f t="shared" si="55"/>
        <v/>
      </c>
      <c r="AE137" s="416">
        <f t="shared" si="56"/>
        <v>1</v>
      </c>
      <c r="AF137" s="416">
        <f t="shared" si="57"/>
        <v>1</v>
      </c>
      <c r="AG137" s="417" t="str">
        <f t="shared" si="58"/>
        <v/>
      </c>
      <c r="AH137" s="417" t="str">
        <f t="shared" si="59"/>
        <v/>
      </c>
      <c r="AI137" s="71"/>
      <c r="AJ137" s="82"/>
      <c r="AL137" s="110" t="str">
        <f t="shared" si="60"/>
        <v/>
      </c>
      <c r="AM137" s="601" t="str">
        <f t="shared" si="61"/>
        <v/>
      </c>
      <c r="AN137" s="428" t="str">
        <f t="shared" si="62"/>
        <v/>
      </c>
      <c r="AO137" s="434"/>
      <c r="AP137" s="447" t="str">
        <f t="shared" si="63"/>
        <v/>
      </c>
      <c r="AQ137" s="448" t="str">
        <f t="shared" si="64"/>
        <v/>
      </c>
      <c r="AR137" s="448" t="str">
        <f t="shared" si="65"/>
        <v/>
      </c>
      <c r="AS137" s="448" t="str">
        <f t="shared" si="66"/>
        <v/>
      </c>
      <c r="AT137" s="448" t="str">
        <f t="shared" si="67"/>
        <v/>
      </c>
      <c r="AU137" s="448" t="str">
        <f t="shared" si="68"/>
        <v/>
      </c>
      <c r="AV137" s="448" t="str">
        <f t="shared" si="69"/>
        <v/>
      </c>
      <c r="AW137" s="448" t="str">
        <f t="shared" si="70"/>
        <v/>
      </c>
      <c r="AX137" s="448" t="str">
        <f t="shared" si="71"/>
        <v/>
      </c>
      <c r="AY137" s="448" t="str">
        <f t="shared" si="72"/>
        <v/>
      </c>
      <c r="AZ137" s="448" t="str">
        <f t="shared" si="73"/>
        <v/>
      </c>
      <c r="BA137" s="428" t="str">
        <f t="shared" si="74"/>
        <v/>
      </c>
      <c r="CO137" s="613" t="str">
        <f t="shared" si="75"/>
        <v/>
      </c>
      <c r="CP137" s="613" t="str">
        <f t="shared" si="76"/>
        <v/>
      </c>
    </row>
    <row r="138" spans="2:94" ht="18" customHeight="1" x14ac:dyDescent="0.2">
      <c r="B138" s="78"/>
      <c r="C138" s="71"/>
      <c r="D138" s="610"/>
      <c r="E138" s="90"/>
      <c r="F138" s="67"/>
      <c r="G138" s="67"/>
      <c r="H138" s="91"/>
      <c r="I138" s="67"/>
      <c r="J138" s="91"/>
      <c r="K138" s="67"/>
      <c r="L138" s="93"/>
      <c r="M138" s="112"/>
      <c r="N138" s="320"/>
      <c r="O138" s="321"/>
      <c r="P138" s="321"/>
      <c r="Q138" s="321"/>
      <c r="R138" s="321"/>
      <c r="S138" s="321"/>
      <c r="T138" s="321"/>
      <c r="U138" s="321"/>
      <c r="V138" s="321"/>
      <c r="W138" s="321"/>
      <c r="X138" s="321"/>
      <c r="Y138" s="322"/>
      <c r="Z138" s="539"/>
      <c r="AA138" s="414">
        <f t="shared" si="52"/>
        <v>1</v>
      </c>
      <c r="AB138" s="96">
        <f t="shared" si="53"/>
        <v>0</v>
      </c>
      <c r="AC138" s="415" t="str">
        <f t="shared" si="54"/>
        <v/>
      </c>
      <c r="AD138" s="440" t="str">
        <f t="shared" si="55"/>
        <v/>
      </c>
      <c r="AE138" s="416">
        <f t="shared" si="56"/>
        <v>1</v>
      </c>
      <c r="AF138" s="416">
        <f t="shared" si="57"/>
        <v>1</v>
      </c>
      <c r="AG138" s="417" t="str">
        <f t="shared" si="58"/>
        <v/>
      </c>
      <c r="AH138" s="417" t="str">
        <f t="shared" si="59"/>
        <v/>
      </c>
      <c r="AI138" s="71"/>
      <c r="AJ138" s="82"/>
      <c r="AL138" s="110" t="str">
        <f t="shared" si="60"/>
        <v/>
      </c>
      <c r="AM138" s="601" t="str">
        <f t="shared" si="61"/>
        <v/>
      </c>
      <c r="AN138" s="428" t="str">
        <f t="shared" si="62"/>
        <v/>
      </c>
      <c r="AO138" s="434"/>
      <c r="AP138" s="447" t="str">
        <f t="shared" si="63"/>
        <v/>
      </c>
      <c r="AQ138" s="448" t="str">
        <f t="shared" si="64"/>
        <v/>
      </c>
      <c r="AR138" s="448" t="str">
        <f t="shared" si="65"/>
        <v/>
      </c>
      <c r="AS138" s="448" t="str">
        <f t="shared" si="66"/>
        <v/>
      </c>
      <c r="AT138" s="448" t="str">
        <f t="shared" si="67"/>
        <v/>
      </c>
      <c r="AU138" s="448" t="str">
        <f t="shared" si="68"/>
        <v/>
      </c>
      <c r="AV138" s="448" t="str">
        <f t="shared" si="69"/>
        <v/>
      </c>
      <c r="AW138" s="448" t="str">
        <f t="shared" si="70"/>
        <v/>
      </c>
      <c r="AX138" s="448" t="str">
        <f t="shared" si="71"/>
        <v/>
      </c>
      <c r="AY138" s="448" t="str">
        <f t="shared" si="72"/>
        <v/>
      </c>
      <c r="AZ138" s="448" t="str">
        <f t="shared" si="73"/>
        <v/>
      </c>
      <c r="BA138" s="428" t="str">
        <f t="shared" si="74"/>
        <v/>
      </c>
      <c r="CO138" s="613" t="str">
        <f t="shared" si="75"/>
        <v/>
      </c>
      <c r="CP138" s="613" t="str">
        <f t="shared" si="76"/>
        <v/>
      </c>
    </row>
    <row r="139" spans="2:94" ht="18" customHeight="1" x14ac:dyDescent="0.2">
      <c r="B139" s="78"/>
      <c r="C139" s="71"/>
      <c r="D139" s="608"/>
      <c r="E139" s="90"/>
      <c r="F139" s="67"/>
      <c r="G139" s="67"/>
      <c r="H139" s="91"/>
      <c r="I139" s="91"/>
      <c r="J139" s="91"/>
      <c r="K139" s="92"/>
      <c r="L139" s="93"/>
      <c r="M139" s="112"/>
      <c r="N139" s="320"/>
      <c r="O139" s="321"/>
      <c r="P139" s="321"/>
      <c r="Q139" s="321"/>
      <c r="R139" s="321"/>
      <c r="S139" s="321"/>
      <c r="T139" s="321"/>
      <c r="U139" s="321"/>
      <c r="V139" s="321"/>
      <c r="W139" s="321"/>
      <c r="X139" s="321"/>
      <c r="Y139" s="322"/>
      <c r="Z139" s="539"/>
      <c r="AA139" s="414">
        <f t="shared" si="52"/>
        <v>1</v>
      </c>
      <c r="AB139" s="96">
        <f t="shared" si="53"/>
        <v>0</v>
      </c>
      <c r="AC139" s="415" t="str">
        <f t="shared" si="54"/>
        <v/>
      </c>
      <c r="AD139" s="440" t="str">
        <f t="shared" si="55"/>
        <v/>
      </c>
      <c r="AE139" s="416">
        <f t="shared" si="56"/>
        <v>1</v>
      </c>
      <c r="AF139" s="416">
        <f t="shared" si="57"/>
        <v>1</v>
      </c>
      <c r="AG139" s="417" t="str">
        <f t="shared" si="58"/>
        <v/>
      </c>
      <c r="AH139" s="417" t="str">
        <f t="shared" si="59"/>
        <v/>
      </c>
      <c r="AI139" s="71"/>
      <c r="AJ139" s="82"/>
      <c r="AL139" s="110" t="str">
        <f t="shared" si="60"/>
        <v/>
      </c>
      <c r="AM139" s="601" t="str">
        <f t="shared" si="61"/>
        <v/>
      </c>
      <c r="AN139" s="428" t="str">
        <f t="shared" si="62"/>
        <v/>
      </c>
      <c r="AO139" s="434"/>
      <c r="AP139" s="447" t="str">
        <f t="shared" si="63"/>
        <v/>
      </c>
      <c r="AQ139" s="448" t="str">
        <f t="shared" si="64"/>
        <v/>
      </c>
      <c r="AR139" s="448" t="str">
        <f t="shared" si="65"/>
        <v/>
      </c>
      <c r="AS139" s="448" t="str">
        <f t="shared" si="66"/>
        <v/>
      </c>
      <c r="AT139" s="448" t="str">
        <f t="shared" si="67"/>
        <v/>
      </c>
      <c r="AU139" s="448" t="str">
        <f t="shared" si="68"/>
        <v/>
      </c>
      <c r="AV139" s="448" t="str">
        <f t="shared" si="69"/>
        <v/>
      </c>
      <c r="AW139" s="448" t="str">
        <f t="shared" si="70"/>
        <v/>
      </c>
      <c r="AX139" s="448" t="str">
        <f t="shared" si="71"/>
        <v/>
      </c>
      <c r="AY139" s="448" t="str">
        <f t="shared" si="72"/>
        <v/>
      </c>
      <c r="AZ139" s="448" t="str">
        <f t="shared" si="73"/>
        <v/>
      </c>
      <c r="BA139" s="428" t="str">
        <f t="shared" si="74"/>
        <v/>
      </c>
      <c r="CO139" s="613" t="str">
        <f t="shared" si="75"/>
        <v/>
      </c>
      <c r="CP139" s="613" t="str">
        <f t="shared" si="76"/>
        <v/>
      </c>
    </row>
    <row r="140" spans="2:94" ht="18" customHeight="1" x14ac:dyDescent="0.2">
      <c r="B140" s="78"/>
      <c r="C140" s="71"/>
      <c r="D140" s="608"/>
      <c r="E140" s="90"/>
      <c r="F140" s="67"/>
      <c r="G140" s="67"/>
      <c r="H140" s="91"/>
      <c r="I140" s="91"/>
      <c r="J140" s="91"/>
      <c r="K140" s="67"/>
      <c r="L140" s="93"/>
      <c r="M140" s="112"/>
      <c r="N140" s="320"/>
      <c r="O140" s="321"/>
      <c r="P140" s="321"/>
      <c r="Q140" s="321"/>
      <c r="R140" s="321"/>
      <c r="S140" s="321"/>
      <c r="T140" s="321"/>
      <c r="U140" s="321"/>
      <c r="V140" s="321"/>
      <c r="W140" s="321"/>
      <c r="X140" s="321"/>
      <c r="Y140" s="322"/>
      <c r="Z140" s="539"/>
      <c r="AA140" s="414">
        <f t="shared" si="52"/>
        <v>1</v>
      </c>
      <c r="AB140" s="96">
        <f t="shared" si="53"/>
        <v>0</v>
      </c>
      <c r="AC140" s="415" t="str">
        <f t="shared" si="54"/>
        <v/>
      </c>
      <c r="AD140" s="440" t="str">
        <f t="shared" si="55"/>
        <v/>
      </c>
      <c r="AE140" s="416">
        <f t="shared" si="56"/>
        <v>1</v>
      </c>
      <c r="AF140" s="416">
        <f t="shared" si="57"/>
        <v>1</v>
      </c>
      <c r="AG140" s="417" t="str">
        <f t="shared" si="58"/>
        <v/>
      </c>
      <c r="AH140" s="417" t="str">
        <f t="shared" si="59"/>
        <v/>
      </c>
      <c r="AI140" s="71"/>
      <c r="AJ140" s="82"/>
      <c r="AL140" s="110" t="str">
        <f t="shared" si="60"/>
        <v/>
      </c>
      <c r="AM140" s="601" t="str">
        <f t="shared" si="61"/>
        <v/>
      </c>
      <c r="AN140" s="428" t="str">
        <f t="shared" si="62"/>
        <v/>
      </c>
      <c r="AO140" s="434"/>
      <c r="AP140" s="447" t="str">
        <f t="shared" si="63"/>
        <v/>
      </c>
      <c r="AQ140" s="448" t="str">
        <f t="shared" si="64"/>
        <v/>
      </c>
      <c r="AR140" s="448" t="str">
        <f t="shared" si="65"/>
        <v/>
      </c>
      <c r="AS140" s="448" t="str">
        <f t="shared" si="66"/>
        <v/>
      </c>
      <c r="AT140" s="448" t="str">
        <f t="shared" si="67"/>
        <v/>
      </c>
      <c r="AU140" s="448" t="str">
        <f t="shared" si="68"/>
        <v/>
      </c>
      <c r="AV140" s="448" t="str">
        <f t="shared" si="69"/>
        <v/>
      </c>
      <c r="AW140" s="448" t="str">
        <f t="shared" si="70"/>
        <v/>
      </c>
      <c r="AX140" s="448" t="str">
        <f t="shared" si="71"/>
        <v/>
      </c>
      <c r="AY140" s="448" t="str">
        <f t="shared" si="72"/>
        <v/>
      </c>
      <c r="AZ140" s="448" t="str">
        <f t="shared" si="73"/>
        <v/>
      </c>
      <c r="BA140" s="428" t="str">
        <f t="shared" si="74"/>
        <v/>
      </c>
      <c r="CO140" s="613" t="str">
        <f t="shared" si="75"/>
        <v/>
      </c>
      <c r="CP140" s="613" t="str">
        <f t="shared" si="76"/>
        <v/>
      </c>
    </row>
    <row r="141" spans="2:94" ht="18" customHeight="1" x14ac:dyDescent="0.2">
      <c r="B141" s="78"/>
      <c r="C141" s="71"/>
      <c r="D141" s="608"/>
      <c r="E141" s="90"/>
      <c r="F141" s="67"/>
      <c r="G141" s="67"/>
      <c r="H141" s="91"/>
      <c r="I141" s="91"/>
      <c r="J141" s="91"/>
      <c r="K141" s="67"/>
      <c r="L141" s="93"/>
      <c r="M141" s="112"/>
      <c r="N141" s="320"/>
      <c r="O141" s="321"/>
      <c r="P141" s="321"/>
      <c r="Q141" s="321"/>
      <c r="R141" s="321"/>
      <c r="S141" s="321"/>
      <c r="T141" s="321"/>
      <c r="U141" s="321"/>
      <c r="V141" s="321"/>
      <c r="W141" s="321"/>
      <c r="X141" s="321"/>
      <c r="Y141" s="322"/>
      <c r="Z141" s="539"/>
      <c r="AA141" s="414">
        <f t="shared" si="52"/>
        <v>1</v>
      </c>
      <c r="AB141" s="96">
        <f t="shared" si="53"/>
        <v>0</v>
      </c>
      <c r="AC141" s="415" t="str">
        <f t="shared" si="54"/>
        <v/>
      </c>
      <c r="AD141" s="440" t="str">
        <f t="shared" si="55"/>
        <v/>
      </c>
      <c r="AE141" s="416">
        <f t="shared" si="56"/>
        <v>1</v>
      </c>
      <c r="AF141" s="416">
        <f t="shared" si="57"/>
        <v>1</v>
      </c>
      <c r="AG141" s="417" t="str">
        <f t="shared" si="58"/>
        <v/>
      </c>
      <c r="AH141" s="417" t="str">
        <f t="shared" si="59"/>
        <v/>
      </c>
      <c r="AI141" s="71"/>
      <c r="AJ141" s="82"/>
      <c r="AL141" s="110" t="str">
        <f t="shared" si="60"/>
        <v/>
      </c>
      <c r="AM141" s="601" t="str">
        <f t="shared" si="61"/>
        <v/>
      </c>
      <c r="AN141" s="428" t="str">
        <f t="shared" si="62"/>
        <v/>
      </c>
      <c r="AO141" s="434"/>
      <c r="AP141" s="447" t="str">
        <f t="shared" si="63"/>
        <v/>
      </c>
      <c r="AQ141" s="448" t="str">
        <f t="shared" si="64"/>
        <v/>
      </c>
      <c r="AR141" s="448" t="str">
        <f t="shared" si="65"/>
        <v/>
      </c>
      <c r="AS141" s="448" t="str">
        <f t="shared" si="66"/>
        <v/>
      </c>
      <c r="AT141" s="448" t="str">
        <f t="shared" si="67"/>
        <v/>
      </c>
      <c r="AU141" s="448" t="str">
        <f t="shared" si="68"/>
        <v/>
      </c>
      <c r="AV141" s="448" t="str">
        <f t="shared" si="69"/>
        <v/>
      </c>
      <c r="AW141" s="448" t="str">
        <f t="shared" si="70"/>
        <v/>
      </c>
      <c r="AX141" s="448" t="str">
        <f t="shared" si="71"/>
        <v/>
      </c>
      <c r="AY141" s="448" t="str">
        <f t="shared" si="72"/>
        <v/>
      </c>
      <c r="AZ141" s="448" t="str">
        <f t="shared" si="73"/>
        <v/>
      </c>
      <c r="BA141" s="428" t="str">
        <f t="shared" si="74"/>
        <v/>
      </c>
      <c r="CO141" s="613" t="str">
        <f t="shared" si="75"/>
        <v/>
      </c>
      <c r="CP141" s="613" t="str">
        <f t="shared" si="76"/>
        <v/>
      </c>
    </row>
    <row r="142" spans="2:94" ht="18" customHeight="1" x14ac:dyDescent="0.2">
      <c r="B142" s="78"/>
      <c r="C142" s="71"/>
      <c r="D142" s="608"/>
      <c r="E142" s="90"/>
      <c r="F142" s="67"/>
      <c r="G142" s="67"/>
      <c r="H142" s="91"/>
      <c r="I142" s="91"/>
      <c r="J142" s="91"/>
      <c r="K142" s="67"/>
      <c r="L142" s="93"/>
      <c r="M142" s="112"/>
      <c r="N142" s="320"/>
      <c r="O142" s="321"/>
      <c r="P142" s="321"/>
      <c r="Q142" s="321"/>
      <c r="R142" s="321"/>
      <c r="S142" s="321"/>
      <c r="T142" s="321"/>
      <c r="U142" s="321"/>
      <c r="V142" s="321"/>
      <c r="W142" s="321"/>
      <c r="X142" s="321"/>
      <c r="Y142" s="322"/>
      <c r="Z142" s="539"/>
      <c r="AA142" s="414">
        <f t="shared" si="52"/>
        <v>1</v>
      </c>
      <c r="AB142" s="96">
        <f t="shared" si="53"/>
        <v>0</v>
      </c>
      <c r="AC142" s="415" t="str">
        <f t="shared" si="54"/>
        <v/>
      </c>
      <c r="AD142" s="440" t="str">
        <f t="shared" si="55"/>
        <v/>
      </c>
      <c r="AE142" s="416">
        <f t="shared" si="56"/>
        <v>1</v>
      </c>
      <c r="AF142" s="416">
        <f t="shared" si="57"/>
        <v>1</v>
      </c>
      <c r="AG142" s="417" t="str">
        <f t="shared" si="58"/>
        <v/>
      </c>
      <c r="AH142" s="417" t="str">
        <f t="shared" si="59"/>
        <v/>
      </c>
      <c r="AI142" s="71"/>
      <c r="AJ142" s="82"/>
      <c r="AL142" s="110" t="str">
        <f t="shared" si="60"/>
        <v/>
      </c>
      <c r="AM142" s="601" t="str">
        <f t="shared" si="61"/>
        <v/>
      </c>
      <c r="AN142" s="428" t="str">
        <f t="shared" si="62"/>
        <v/>
      </c>
      <c r="AO142" s="434"/>
      <c r="AP142" s="447" t="str">
        <f t="shared" si="63"/>
        <v/>
      </c>
      <c r="AQ142" s="448" t="str">
        <f t="shared" si="64"/>
        <v/>
      </c>
      <c r="AR142" s="448" t="str">
        <f t="shared" si="65"/>
        <v/>
      </c>
      <c r="AS142" s="448" t="str">
        <f t="shared" si="66"/>
        <v/>
      </c>
      <c r="AT142" s="448" t="str">
        <f t="shared" si="67"/>
        <v/>
      </c>
      <c r="AU142" s="448" t="str">
        <f t="shared" si="68"/>
        <v/>
      </c>
      <c r="AV142" s="448" t="str">
        <f t="shared" si="69"/>
        <v/>
      </c>
      <c r="AW142" s="448" t="str">
        <f t="shared" si="70"/>
        <v/>
      </c>
      <c r="AX142" s="448" t="str">
        <f t="shared" si="71"/>
        <v/>
      </c>
      <c r="AY142" s="448" t="str">
        <f t="shared" si="72"/>
        <v/>
      </c>
      <c r="AZ142" s="448" t="str">
        <f t="shared" si="73"/>
        <v/>
      </c>
      <c r="BA142" s="428" t="str">
        <f t="shared" si="74"/>
        <v/>
      </c>
      <c r="CO142" s="613" t="str">
        <f t="shared" si="75"/>
        <v/>
      </c>
      <c r="CP142" s="613" t="str">
        <f t="shared" si="76"/>
        <v/>
      </c>
    </row>
    <row r="143" spans="2:94" ht="18" customHeight="1" x14ac:dyDescent="0.2">
      <c r="B143" s="78"/>
      <c r="C143" s="71"/>
      <c r="D143" s="608"/>
      <c r="E143" s="90"/>
      <c r="F143" s="67"/>
      <c r="G143" s="67"/>
      <c r="H143" s="91"/>
      <c r="I143" s="91"/>
      <c r="J143" s="91"/>
      <c r="K143" s="67"/>
      <c r="L143" s="93"/>
      <c r="M143" s="112"/>
      <c r="N143" s="320"/>
      <c r="O143" s="321"/>
      <c r="P143" s="321"/>
      <c r="Q143" s="321"/>
      <c r="R143" s="321"/>
      <c r="S143" s="321"/>
      <c r="T143" s="321"/>
      <c r="U143" s="321"/>
      <c r="V143" s="321"/>
      <c r="W143" s="321"/>
      <c r="X143" s="321"/>
      <c r="Y143" s="322"/>
      <c r="Z143" s="539"/>
      <c r="AA143" s="414">
        <f t="shared" si="52"/>
        <v>1</v>
      </c>
      <c r="AB143" s="96">
        <f t="shared" si="53"/>
        <v>0</v>
      </c>
      <c r="AC143" s="415" t="str">
        <f t="shared" si="54"/>
        <v/>
      </c>
      <c r="AD143" s="440" t="str">
        <f t="shared" si="55"/>
        <v/>
      </c>
      <c r="AE143" s="416">
        <f t="shared" si="56"/>
        <v>1</v>
      </c>
      <c r="AF143" s="416">
        <f t="shared" si="57"/>
        <v>1</v>
      </c>
      <c r="AG143" s="417" t="str">
        <f t="shared" si="58"/>
        <v/>
      </c>
      <c r="AH143" s="417" t="str">
        <f t="shared" si="59"/>
        <v/>
      </c>
      <c r="AI143" s="71"/>
      <c r="AJ143" s="82"/>
      <c r="AL143" s="110" t="str">
        <f t="shared" si="60"/>
        <v/>
      </c>
      <c r="AM143" s="601" t="str">
        <f t="shared" si="61"/>
        <v/>
      </c>
      <c r="AN143" s="428" t="str">
        <f t="shared" si="62"/>
        <v/>
      </c>
      <c r="AO143" s="434"/>
      <c r="AP143" s="447" t="str">
        <f t="shared" si="63"/>
        <v/>
      </c>
      <c r="AQ143" s="448" t="str">
        <f t="shared" si="64"/>
        <v/>
      </c>
      <c r="AR143" s="448" t="str">
        <f t="shared" si="65"/>
        <v/>
      </c>
      <c r="AS143" s="448" t="str">
        <f t="shared" si="66"/>
        <v/>
      </c>
      <c r="AT143" s="448" t="str">
        <f t="shared" si="67"/>
        <v/>
      </c>
      <c r="AU143" s="448" t="str">
        <f t="shared" si="68"/>
        <v/>
      </c>
      <c r="AV143" s="448" t="str">
        <f t="shared" si="69"/>
        <v/>
      </c>
      <c r="AW143" s="448" t="str">
        <f t="shared" si="70"/>
        <v/>
      </c>
      <c r="AX143" s="448" t="str">
        <f t="shared" si="71"/>
        <v/>
      </c>
      <c r="AY143" s="448" t="str">
        <f t="shared" si="72"/>
        <v/>
      </c>
      <c r="AZ143" s="448" t="str">
        <f t="shared" si="73"/>
        <v/>
      </c>
      <c r="BA143" s="428" t="str">
        <f t="shared" si="74"/>
        <v/>
      </c>
      <c r="CO143" s="613" t="str">
        <f t="shared" si="75"/>
        <v/>
      </c>
      <c r="CP143" s="613" t="str">
        <f t="shared" si="76"/>
        <v/>
      </c>
    </row>
    <row r="144" spans="2:94" ht="18" customHeight="1" x14ac:dyDescent="0.2">
      <c r="B144" s="78"/>
      <c r="C144" s="71"/>
      <c r="D144" s="608"/>
      <c r="E144" s="90"/>
      <c r="F144" s="67"/>
      <c r="G144" s="67"/>
      <c r="H144" s="91"/>
      <c r="I144" s="91"/>
      <c r="J144" s="91"/>
      <c r="K144" s="67"/>
      <c r="L144" s="93"/>
      <c r="M144" s="112"/>
      <c r="N144" s="320"/>
      <c r="O144" s="321"/>
      <c r="P144" s="321"/>
      <c r="Q144" s="321"/>
      <c r="R144" s="321"/>
      <c r="S144" s="321"/>
      <c r="T144" s="321"/>
      <c r="U144" s="321"/>
      <c r="V144" s="321"/>
      <c r="W144" s="321"/>
      <c r="X144" s="321"/>
      <c r="Y144" s="322"/>
      <c r="Z144" s="539"/>
      <c r="AA144" s="414">
        <f t="shared" si="52"/>
        <v>1</v>
      </c>
      <c r="AB144" s="96">
        <f t="shared" si="53"/>
        <v>0</v>
      </c>
      <c r="AC144" s="415" t="str">
        <f t="shared" si="54"/>
        <v/>
      </c>
      <c r="AD144" s="440" t="str">
        <f t="shared" si="55"/>
        <v/>
      </c>
      <c r="AE144" s="416">
        <f t="shared" si="56"/>
        <v>1</v>
      </c>
      <c r="AF144" s="416">
        <f t="shared" si="57"/>
        <v>1</v>
      </c>
      <c r="AG144" s="417" t="str">
        <f t="shared" si="58"/>
        <v/>
      </c>
      <c r="AH144" s="417" t="str">
        <f t="shared" si="59"/>
        <v/>
      </c>
      <c r="AI144" s="71"/>
      <c r="AJ144" s="82"/>
      <c r="AL144" s="110" t="str">
        <f t="shared" si="60"/>
        <v/>
      </c>
      <c r="AM144" s="601" t="str">
        <f t="shared" si="61"/>
        <v/>
      </c>
      <c r="AN144" s="428" t="str">
        <f t="shared" si="62"/>
        <v/>
      </c>
      <c r="AO144" s="434"/>
      <c r="AP144" s="447" t="str">
        <f t="shared" si="63"/>
        <v/>
      </c>
      <c r="AQ144" s="448" t="str">
        <f t="shared" si="64"/>
        <v/>
      </c>
      <c r="AR144" s="448" t="str">
        <f t="shared" si="65"/>
        <v/>
      </c>
      <c r="AS144" s="448" t="str">
        <f t="shared" si="66"/>
        <v/>
      </c>
      <c r="AT144" s="448" t="str">
        <f t="shared" si="67"/>
        <v/>
      </c>
      <c r="AU144" s="448" t="str">
        <f t="shared" si="68"/>
        <v/>
      </c>
      <c r="AV144" s="448" t="str">
        <f t="shared" si="69"/>
        <v/>
      </c>
      <c r="AW144" s="448" t="str">
        <f t="shared" si="70"/>
        <v/>
      </c>
      <c r="AX144" s="448" t="str">
        <f t="shared" si="71"/>
        <v/>
      </c>
      <c r="AY144" s="448" t="str">
        <f t="shared" si="72"/>
        <v/>
      </c>
      <c r="AZ144" s="448" t="str">
        <f t="shared" si="73"/>
        <v/>
      </c>
      <c r="BA144" s="428" t="str">
        <f t="shared" si="74"/>
        <v/>
      </c>
      <c r="CO144" s="613" t="str">
        <f t="shared" si="75"/>
        <v/>
      </c>
      <c r="CP144" s="613" t="str">
        <f t="shared" si="76"/>
        <v/>
      </c>
    </row>
    <row r="145" spans="2:94" ht="18" customHeight="1" x14ac:dyDescent="0.2">
      <c r="B145" s="78"/>
      <c r="C145" s="71"/>
      <c r="D145" s="608"/>
      <c r="E145" s="90"/>
      <c r="F145" s="67"/>
      <c r="G145" s="67"/>
      <c r="H145" s="91"/>
      <c r="I145" s="91"/>
      <c r="J145" s="91"/>
      <c r="K145" s="67"/>
      <c r="L145" s="93"/>
      <c r="M145" s="112"/>
      <c r="N145" s="320"/>
      <c r="O145" s="321"/>
      <c r="P145" s="321"/>
      <c r="Q145" s="321"/>
      <c r="R145" s="321"/>
      <c r="S145" s="321"/>
      <c r="T145" s="321"/>
      <c r="U145" s="321"/>
      <c r="V145" s="321"/>
      <c r="W145" s="321"/>
      <c r="X145" s="321"/>
      <c r="Y145" s="322"/>
      <c r="Z145" s="539"/>
      <c r="AA145" s="414">
        <f t="shared" si="52"/>
        <v>1</v>
      </c>
      <c r="AB145" s="96">
        <f t="shared" si="53"/>
        <v>0</v>
      </c>
      <c r="AC145" s="415" t="str">
        <f t="shared" si="54"/>
        <v/>
      </c>
      <c r="AD145" s="440" t="str">
        <f t="shared" si="55"/>
        <v/>
      </c>
      <c r="AE145" s="416">
        <f t="shared" si="56"/>
        <v>1</v>
      </c>
      <c r="AF145" s="416">
        <f t="shared" si="57"/>
        <v>1</v>
      </c>
      <c r="AG145" s="417" t="str">
        <f t="shared" si="58"/>
        <v/>
      </c>
      <c r="AH145" s="417" t="str">
        <f t="shared" si="59"/>
        <v/>
      </c>
      <c r="AI145" s="71"/>
      <c r="AJ145" s="82"/>
      <c r="AL145" s="110" t="str">
        <f t="shared" si="60"/>
        <v/>
      </c>
      <c r="AM145" s="601" t="str">
        <f t="shared" si="61"/>
        <v/>
      </c>
      <c r="AN145" s="428" t="str">
        <f t="shared" si="62"/>
        <v/>
      </c>
      <c r="AO145" s="434"/>
      <c r="AP145" s="447" t="str">
        <f t="shared" si="63"/>
        <v/>
      </c>
      <c r="AQ145" s="448" t="str">
        <f t="shared" si="64"/>
        <v/>
      </c>
      <c r="AR145" s="448" t="str">
        <f t="shared" si="65"/>
        <v/>
      </c>
      <c r="AS145" s="448" t="str">
        <f t="shared" si="66"/>
        <v/>
      </c>
      <c r="AT145" s="448" t="str">
        <f t="shared" si="67"/>
        <v/>
      </c>
      <c r="AU145" s="448" t="str">
        <f t="shared" si="68"/>
        <v/>
      </c>
      <c r="AV145" s="448" t="str">
        <f t="shared" si="69"/>
        <v/>
      </c>
      <c r="AW145" s="448" t="str">
        <f t="shared" si="70"/>
        <v/>
      </c>
      <c r="AX145" s="448" t="str">
        <f t="shared" si="71"/>
        <v/>
      </c>
      <c r="AY145" s="448" t="str">
        <f t="shared" si="72"/>
        <v/>
      </c>
      <c r="AZ145" s="448" t="str">
        <f t="shared" si="73"/>
        <v/>
      </c>
      <c r="BA145" s="428" t="str">
        <f t="shared" si="74"/>
        <v/>
      </c>
      <c r="CO145" s="613" t="str">
        <f t="shared" si="75"/>
        <v/>
      </c>
      <c r="CP145" s="613" t="str">
        <f t="shared" si="76"/>
        <v/>
      </c>
    </row>
    <row r="146" spans="2:94" ht="18" customHeight="1" x14ac:dyDescent="0.2">
      <c r="B146" s="78"/>
      <c r="C146" s="71"/>
      <c r="D146" s="608"/>
      <c r="E146" s="90"/>
      <c r="F146" s="67"/>
      <c r="G146" s="67"/>
      <c r="H146" s="91"/>
      <c r="I146" s="91"/>
      <c r="J146" s="91"/>
      <c r="K146" s="67"/>
      <c r="L146" s="93"/>
      <c r="M146" s="112"/>
      <c r="N146" s="320"/>
      <c r="O146" s="321"/>
      <c r="P146" s="321"/>
      <c r="Q146" s="321"/>
      <c r="R146" s="321"/>
      <c r="S146" s="321"/>
      <c r="T146" s="321"/>
      <c r="U146" s="321"/>
      <c r="V146" s="321"/>
      <c r="W146" s="321"/>
      <c r="X146" s="321"/>
      <c r="Y146" s="322"/>
      <c r="Z146" s="539"/>
      <c r="AA146" s="414">
        <f t="shared" si="52"/>
        <v>1</v>
      </c>
      <c r="AB146" s="96">
        <f t="shared" si="53"/>
        <v>0</v>
      </c>
      <c r="AC146" s="415" t="str">
        <f t="shared" si="54"/>
        <v/>
      </c>
      <c r="AD146" s="440" t="str">
        <f t="shared" si="55"/>
        <v/>
      </c>
      <c r="AE146" s="416">
        <f t="shared" si="56"/>
        <v>1</v>
      </c>
      <c r="AF146" s="416">
        <f t="shared" si="57"/>
        <v>1</v>
      </c>
      <c r="AG146" s="417" t="str">
        <f t="shared" si="58"/>
        <v/>
      </c>
      <c r="AH146" s="417" t="str">
        <f t="shared" si="59"/>
        <v/>
      </c>
      <c r="AI146" s="71"/>
      <c r="AJ146" s="82"/>
      <c r="AL146" s="110" t="str">
        <f t="shared" si="60"/>
        <v/>
      </c>
      <c r="AM146" s="601" t="str">
        <f t="shared" si="61"/>
        <v/>
      </c>
      <c r="AN146" s="428" t="str">
        <f t="shared" si="62"/>
        <v/>
      </c>
      <c r="AO146" s="434"/>
      <c r="AP146" s="447" t="str">
        <f t="shared" si="63"/>
        <v/>
      </c>
      <c r="AQ146" s="448" t="str">
        <f t="shared" si="64"/>
        <v/>
      </c>
      <c r="AR146" s="448" t="str">
        <f t="shared" si="65"/>
        <v/>
      </c>
      <c r="AS146" s="448" t="str">
        <f t="shared" si="66"/>
        <v/>
      </c>
      <c r="AT146" s="448" t="str">
        <f t="shared" si="67"/>
        <v/>
      </c>
      <c r="AU146" s="448" t="str">
        <f t="shared" si="68"/>
        <v/>
      </c>
      <c r="AV146" s="448" t="str">
        <f t="shared" si="69"/>
        <v/>
      </c>
      <c r="AW146" s="448" t="str">
        <f t="shared" si="70"/>
        <v/>
      </c>
      <c r="AX146" s="448" t="str">
        <f t="shared" si="71"/>
        <v/>
      </c>
      <c r="AY146" s="448" t="str">
        <f t="shared" si="72"/>
        <v/>
      </c>
      <c r="AZ146" s="448" t="str">
        <f t="shared" si="73"/>
        <v/>
      </c>
      <c r="BA146" s="428" t="str">
        <f t="shared" si="74"/>
        <v/>
      </c>
      <c r="CO146" s="613" t="str">
        <f t="shared" si="75"/>
        <v/>
      </c>
      <c r="CP146" s="613" t="str">
        <f t="shared" si="76"/>
        <v/>
      </c>
    </row>
    <row r="147" spans="2:94" ht="18" customHeight="1" x14ac:dyDescent="0.2">
      <c r="B147" s="78"/>
      <c r="C147" s="71"/>
      <c r="D147" s="608"/>
      <c r="E147" s="90"/>
      <c r="F147" s="67"/>
      <c r="G147" s="67"/>
      <c r="H147" s="91"/>
      <c r="I147" s="91"/>
      <c r="J147" s="91"/>
      <c r="K147" s="67"/>
      <c r="L147" s="93"/>
      <c r="M147" s="112"/>
      <c r="N147" s="320"/>
      <c r="O147" s="321"/>
      <c r="P147" s="321"/>
      <c r="Q147" s="321"/>
      <c r="R147" s="321"/>
      <c r="S147" s="321"/>
      <c r="T147" s="321"/>
      <c r="U147" s="321"/>
      <c r="V147" s="321"/>
      <c r="W147" s="321"/>
      <c r="X147" s="321"/>
      <c r="Y147" s="322"/>
      <c r="Z147" s="539"/>
      <c r="AA147" s="414">
        <f t="shared" si="52"/>
        <v>1</v>
      </c>
      <c r="AB147" s="96">
        <f t="shared" si="53"/>
        <v>0</v>
      </c>
      <c r="AC147" s="415" t="str">
        <f t="shared" si="54"/>
        <v/>
      </c>
      <c r="AD147" s="440" t="str">
        <f t="shared" si="55"/>
        <v/>
      </c>
      <c r="AE147" s="416">
        <f t="shared" si="56"/>
        <v>1</v>
      </c>
      <c r="AF147" s="416">
        <f t="shared" si="57"/>
        <v>1</v>
      </c>
      <c r="AG147" s="417" t="str">
        <f t="shared" si="58"/>
        <v/>
      </c>
      <c r="AH147" s="417" t="str">
        <f t="shared" si="59"/>
        <v/>
      </c>
      <c r="AI147" s="71"/>
      <c r="AJ147" s="82"/>
      <c r="AL147" s="110" t="str">
        <f t="shared" si="60"/>
        <v/>
      </c>
      <c r="AM147" s="601" t="str">
        <f t="shared" si="61"/>
        <v/>
      </c>
      <c r="AN147" s="428" t="str">
        <f t="shared" si="62"/>
        <v/>
      </c>
      <c r="AO147" s="434"/>
      <c r="AP147" s="447" t="str">
        <f t="shared" si="63"/>
        <v/>
      </c>
      <c r="AQ147" s="448" t="str">
        <f t="shared" si="64"/>
        <v/>
      </c>
      <c r="AR147" s="448" t="str">
        <f t="shared" si="65"/>
        <v/>
      </c>
      <c r="AS147" s="448" t="str">
        <f t="shared" si="66"/>
        <v/>
      </c>
      <c r="AT147" s="448" t="str">
        <f t="shared" si="67"/>
        <v/>
      </c>
      <c r="AU147" s="448" t="str">
        <f t="shared" si="68"/>
        <v/>
      </c>
      <c r="AV147" s="448" t="str">
        <f t="shared" si="69"/>
        <v/>
      </c>
      <c r="AW147" s="448" t="str">
        <f t="shared" si="70"/>
        <v/>
      </c>
      <c r="AX147" s="448" t="str">
        <f t="shared" si="71"/>
        <v/>
      </c>
      <c r="AY147" s="448" t="str">
        <f t="shared" si="72"/>
        <v/>
      </c>
      <c r="AZ147" s="448" t="str">
        <f t="shared" si="73"/>
        <v/>
      </c>
      <c r="BA147" s="428" t="str">
        <f t="shared" si="74"/>
        <v/>
      </c>
      <c r="CO147" s="613" t="str">
        <f t="shared" si="75"/>
        <v/>
      </c>
      <c r="CP147" s="613" t="str">
        <f t="shared" si="76"/>
        <v/>
      </c>
    </row>
    <row r="148" spans="2:94" ht="18" customHeight="1" x14ac:dyDescent="0.2">
      <c r="B148" s="78"/>
      <c r="C148" s="71"/>
      <c r="D148" s="610"/>
      <c r="E148" s="90"/>
      <c r="F148" s="67"/>
      <c r="G148" s="67"/>
      <c r="H148" s="91"/>
      <c r="I148" s="91"/>
      <c r="J148" s="91"/>
      <c r="K148" s="67"/>
      <c r="L148" s="93"/>
      <c r="M148" s="112"/>
      <c r="N148" s="320"/>
      <c r="O148" s="321"/>
      <c r="P148" s="321"/>
      <c r="Q148" s="321"/>
      <c r="R148" s="321"/>
      <c r="S148" s="321"/>
      <c r="T148" s="321"/>
      <c r="U148" s="321"/>
      <c r="V148" s="321"/>
      <c r="W148" s="321"/>
      <c r="X148" s="321"/>
      <c r="Y148" s="322"/>
      <c r="Z148" s="539"/>
      <c r="AA148" s="414">
        <f t="shared" si="52"/>
        <v>1</v>
      </c>
      <c r="AB148" s="96">
        <f t="shared" si="53"/>
        <v>0</v>
      </c>
      <c r="AC148" s="415" t="str">
        <f t="shared" si="54"/>
        <v/>
      </c>
      <c r="AD148" s="440" t="str">
        <f t="shared" si="55"/>
        <v/>
      </c>
      <c r="AE148" s="416">
        <f t="shared" si="56"/>
        <v>1</v>
      </c>
      <c r="AF148" s="416">
        <f t="shared" si="57"/>
        <v>1</v>
      </c>
      <c r="AG148" s="417" t="str">
        <f t="shared" si="58"/>
        <v/>
      </c>
      <c r="AH148" s="417" t="str">
        <f t="shared" si="59"/>
        <v/>
      </c>
      <c r="AI148" s="71"/>
      <c r="AJ148" s="82"/>
      <c r="AL148" s="110" t="str">
        <f t="shared" si="60"/>
        <v/>
      </c>
      <c r="AM148" s="601" t="str">
        <f t="shared" si="61"/>
        <v/>
      </c>
      <c r="AN148" s="428" t="str">
        <f t="shared" si="62"/>
        <v/>
      </c>
      <c r="AO148" s="434"/>
      <c r="AP148" s="447" t="str">
        <f t="shared" si="63"/>
        <v/>
      </c>
      <c r="AQ148" s="448" t="str">
        <f t="shared" si="64"/>
        <v/>
      </c>
      <c r="AR148" s="448" t="str">
        <f t="shared" si="65"/>
        <v/>
      </c>
      <c r="AS148" s="448" t="str">
        <f t="shared" si="66"/>
        <v/>
      </c>
      <c r="AT148" s="448" t="str">
        <f t="shared" si="67"/>
        <v/>
      </c>
      <c r="AU148" s="448" t="str">
        <f t="shared" si="68"/>
        <v/>
      </c>
      <c r="AV148" s="448" t="str">
        <f t="shared" si="69"/>
        <v/>
      </c>
      <c r="AW148" s="448" t="str">
        <f t="shared" si="70"/>
        <v/>
      </c>
      <c r="AX148" s="448" t="str">
        <f t="shared" si="71"/>
        <v/>
      </c>
      <c r="AY148" s="448" t="str">
        <f t="shared" si="72"/>
        <v/>
      </c>
      <c r="AZ148" s="448" t="str">
        <f t="shared" si="73"/>
        <v/>
      </c>
      <c r="BA148" s="428" t="str">
        <f t="shared" si="74"/>
        <v/>
      </c>
      <c r="CO148" s="613" t="str">
        <f t="shared" si="75"/>
        <v/>
      </c>
      <c r="CP148" s="613" t="str">
        <f t="shared" si="76"/>
        <v/>
      </c>
    </row>
    <row r="149" spans="2:94" ht="18" customHeight="1" x14ac:dyDescent="0.2">
      <c r="B149" s="78"/>
      <c r="C149" s="71"/>
      <c r="D149" s="610"/>
      <c r="E149" s="90"/>
      <c r="F149" s="67"/>
      <c r="G149" s="67"/>
      <c r="H149" s="91"/>
      <c r="I149" s="91"/>
      <c r="J149" s="91"/>
      <c r="K149" s="67"/>
      <c r="L149" s="93"/>
      <c r="M149" s="112"/>
      <c r="N149" s="320"/>
      <c r="O149" s="321"/>
      <c r="P149" s="321"/>
      <c r="Q149" s="321"/>
      <c r="R149" s="321"/>
      <c r="S149" s="321"/>
      <c r="T149" s="321"/>
      <c r="U149" s="321"/>
      <c r="V149" s="321"/>
      <c r="W149" s="321"/>
      <c r="X149" s="321"/>
      <c r="Y149" s="322"/>
      <c r="Z149" s="539"/>
      <c r="AA149" s="414">
        <f t="shared" si="52"/>
        <v>1</v>
      </c>
      <c r="AB149" s="96">
        <f t="shared" si="53"/>
        <v>0</v>
      </c>
      <c r="AC149" s="415" t="str">
        <f t="shared" si="54"/>
        <v/>
      </c>
      <c r="AD149" s="440" t="str">
        <f t="shared" si="55"/>
        <v/>
      </c>
      <c r="AE149" s="416">
        <f t="shared" si="56"/>
        <v>1</v>
      </c>
      <c r="AF149" s="416">
        <f t="shared" si="57"/>
        <v>1</v>
      </c>
      <c r="AG149" s="417" t="str">
        <f t="shared" si="58"/>
        <v/>
      </c>
      <c r="AH149" s="417" t="str">
        <f t="shared" si="59"/>
        <v/>
      </c>
      <c r="AI149" s="71"/>
      <c r="AJ149" s="82"/>
      <c r="AL149" s="110" t="str">
        <f t="shared" si="60"/>
        <v/>
      </c>
      <c r="AM149" s="601" t="str">
        <f t="shared" si="61"/>
        <v/>
      </c>
      <c r="AN149" s="428" t="str">
        <f t="shared" si="62"/>
        <v/>
      </c>
      <c r="AO149" s="434"/>
      <c r="AP149" s="447" t="str">
        <f t="shared" si="63"/>
        <v/>
      </c>
      <c r="AQ149" s="448" t="str">
        <f t="shared" si="64"/>
        <v/>
      </c>
      <c r="AR149" s="448" t="str">
        <f t="shared" si="65"/>
        <v/>
      </c>
      <c r="AS149" s="448" t="str">
        <f t="shared" si="66"/>
        <v/>
      </c>
      <c r="AT149" s="448" t="str">
        <f t="shared" si="67"/>
        <v/>
      </c>
      <c r="AU149" s="448" t="str">
        <f t="shared" si="68"/>
        <v/>
      </c>
      <c r="AV149" s="448" t="str">
        <f t="shared" si="69"/>
        <v/>
      </c>
      <c r="AW149" s="448" t="str">
        <f t="shared" si="70"/>
        <v/>
      </c>
      <c r="AX149" s="448" t="str">
        <f t="shared" si="71"/>
        <v/>
      </c>
      <c r="AY149" s="448" t="str">
        <f t="shared" si="72"/>
        <v/>
      </c>
      <c r="AZ149" s="448" t="str">
        <f t="shared" si="73"/>
        <v/>
      </c>
      <c r="BA149" s="428" t="str">
        <f t="shared" si="74"/>
        <v/>
      </c>
      <c r="CO149" s="613" t="str">
        <f t="shared" si="75"/>
        <v/>
      </c>
      <c r="CP149" s="613" t="str">
        <f t="shared" si="76"/>
        <v/>
      </c>
    </row>
    <row r="150" spans="2:94" ht="18" customHeight="1" x14ac:dyDescent="0.2">
      <c r="B150" s="78"/>
      <c r="C150" s="71"/>
      <c r="D150" s="610"/>
      <c r="E150" s="90"/>
      <c r="F150" s="67"/>
      <c r="G150" s="67"/>
      <c r="H150" s="91"/>
      <c r="I150" s="67"/>
      <c r="J150" s="91"/>
      <c r="K150" s="67"/>
      <c r="L150" s="93"/>
      <c r="M150" s="112"/>
      <c r="N150" s="320"/>
      <c r="O150" s="321"/>
      <c r="P150" s="321"/>
      <c r="Q150" s="321"/>
      <c r="R150" s="321"/>
      <c r="S150" s="321"/>
      <c r="T150" s="321"/>
      <c r="U150" s="321"/>
      <c r="V150" s="321"/>
      <c r="W150" s="321"/>
      <c r="X150" s="321"/>
      <c r="Y150" s="322"/>
      <c r="Z150" s="539"/>
      <c r="AA150" s="414">
        <f t="shared" si="52"/>
        <v>1</v>
      </c>
      <c r="AB150" s="96">
        <f t="shared" si="53"/>
        <v>0</v>
      </c>
      <c r="AC150" s="415" t="str">
        <f t="shared" si="54"/>
        <v/>
      </c>
      <c r="AD150" s="440" t="str">
        <f t="shared" si="55"/>
        <v/>
      </c>
      <c r="AE150" s="416">
        <f t="shared" si="56"/>
        <v>1</v>
      </c>
      <c r="AF150" s="416">
        <f t="shared" si="57"/>
        <v>1</v>
      </c>
      <c r="AG150" s="417" t="str">
        <f t="shared" si="58"/>
        <v/>
      </c>
      <c r="AH150" s="417" t="str">
        <f t="shared" si="59"/>
        <v/>
      </c>
      <c r="AI150" s="71"/>
      <c r="AJ150" s="82"/>
      <c r="AL150" s="110" t="str">
        <f t="shared" si="60"/>
        <v/>
      </c>
      <c r="AM150" s="601" t="str">
        <f t="shared" si="61"/>
        <v/>
      </c>
      <c r="AN150" s="428" t="str">
        <f t="shared" si="62"/>
        <v/>
      </c>
      <c r="AO150" s="434"/>
      <c r="AP150" s="447" t="str">
        <f t="shared" si="63"/>
        <v/>
      </c>
      <c r="AQ150" s="448" t="str">
        <f t="shared" si="64"/>
        <v/>
      </c>
      <c r="AR150" s="448" t="str">
        <f t="shared" si="65"/>
        <v/>
      </c>
      <c r="AS150" s="448" t="str">
        <f t="shared" si="66"/>
        <v/>
      </c>
      <c r="AT150" s="448" t="str">
        <f t="shared" si="67"/>
        <v/>
      </c>
      <c r="AU150" s="448" t="str">
        <f t="shared" si="68"/>
        <v/>
      </c>
      <c r="AV150" s="448" t="str">
        <f t="shared" si="69"/>
        <v/>
      </c>
      <c r="AW150" s="448" t="str">
        <f t="shared" si="70"/>
        <v/>
      </c>
      <c r="AX150" s="448" t="str">
        <f t="shared" si="71"/>
        <v/>
      </c>
      <c r="AY150" s="448" t="str">
        <f t="shared" si="72"/>
        <v/>
      </c>
      <c r="AZ150" s="448" t="str">
        <f t="shared" si="73"/>
        <v/>
      </c>
      <c r="BA150" s="428" t="str">
        <f t="shared" si="74"/>
        <v/>
      </c>
      <c r="CO150" s="613" t="str">
        <f t="shared" si="75"/>
        <v/>
      </c>
      <c r="CP150" s="613" t="str">
        <f t="shared" si="76"/>
        <v/>
      </c>
    </row>
    <row r="151" spans="2:94" ht="18" customHeight="1" x14ac:dyDescent="0.2">
      <c r="B151" s="78"/>
      <c r="C151" s="71"/>
      <c r="D151" s="610"/>
      <c r="E151" s="90"/>
      <c r="F151" s="67"/>
      <c r="G151" s="67"/>
      <c r="H151" s="91"/>
      <c r="I151" s="67"/>
      <c r="J151" s="91"/>
      <c r="K151" s="67"/>
      <c r="L151" s="93"/>
      <c r="M151" s="112"/>
      <c r="N151" s="320"/>
      <c r="O151" s="321"/>
      <c r="P151" s="321"/>
      <c r="Q151" s="321"/>
      <c r="R151" s="321"/>
      <c r="S151" s="321"/>
      <c r="T151" s="321"/>
      <c r="U151" s="321"/>
      <c r="V151" s="321"/>
      <c r="W151" s="321"/>
      <c r="X151" s="321"/>
      <c r="Y151" s="322"/>
      <c r="Z151" s="539"/>
      <c r="AA151" s="414">
        <f t="shared" si="52"/>
        <v>1</v>
      </c>
      <c r="AB151" s="96">
        <f t="shared" si="53"/>
        <v>0</v>
      </c>
      <c r="AC151" s="415" t="str">
        <f t="shared" si="54"/>
        <v/>
      </c>
      <c r="AD151" s="440" t="str">
        <f t="shared" si="55"/>
        <v/>
      </c>
      <c r="AE151" s="416">
        <f t="shared" si="56"/>
        <v>1</v>
      </c>
      <c r="AF151" s="416">
        <f t="shared" si="57"/>
        <v>1</v>
      </c>
      <c r="AG151" s="417" t="str">
        <f t="shared" si="58"/>
        <v/>
      </c>
      <c r="AH151" s="417" t="str">
        <f t="shared" si="59"/>
        <v/>
      </c>
      <c r="AI151" s="71"/>
      <c r="AJ151" s="82"/>
      <c r="AL151" s="110" t="str">
        <f t="shared" si="60"/>
        <v/>
      </c>
      <c r="AM151" s="601" t="str">
        <f t="shared" si="61"/>
        <v/>
      </c>
      <c r="AN151" s="428" t="str">
        <f t="shared" si="62"/>
        <v/>
      </c>
      <c r="AO151" s="434"/>
      <c r="AP151" s="447" t="str">
        <f t="shared" si="63"/>
        <v/>
      </c>
      <c r="AQ151" s="448" t="str">
        <f t="shared" si="64"/>
        <v/>
      </c>
      <c r="AR151" s="448" t="str">
        <f t="shared" si="65"/>
        <v/>
      </c>
      <c r="AS151" s="448" t="str">
        <f t="shared" si="66"/>
        <v/>
      </c>
      <c r="AT151" s="448" t="str">
        <f t="shared" si="67"/>
        <v/>
      </c>
      <c r="AU151" s="448" t="str">
        <f t="shared" si="68"/>
        <v/>
      </c>
      <c r="AV151" s="448" t="str">
        <f t="shared" si="69"/>
        <v/>
      </c>
      <c r="AW151" s="448" t="str">
        <f t="shared" si="70"/>
        <v/>
      </c>
      <c r="AX151" s="448" t="str">
        <f t="shared" si="71"/>
        <v/>
      </c>
      <c r="AY151" s="448" t="str">
        <f t="shared" si="72"/>
        <v/>
      </c>
      <c r="AZ151" s="448" t="str">
        <f t="shared" si="73"/>
        <v/>
      </c>
      <c r="BA151" s="428" t="str">
        <f t="shared" si="74"/>
        <v/>
      </c>
      <c r="CO151" s="613" t="str">
        <f t="shared" si="75"/>
        <v/>
      </c>
      <c r="CP151" s="613" t="str">
        <f t="shared" si="76"/>
        <v/>
      </c>
    </row>
    <row r="152" spans="2:94" ht="18" customHeight="1" x14ac:dyDescent="0.2">
      <c r="B152" s="78"/>
      <c r="C152" s="71"/>
      <c r="D152" s="610"/>
      <c r="E152" s="90"/>
      <c r="F152" s="67"/>
      <c r="G152" s="67"/>
      <c r="H152" s="91"/>
      <c r="I152" s="67"/>
      <c r="J152" s="91"/>
      <c r="K152" s="67"/>
      <c r="L152" s="93"/>
      <c r="M152" s="112"/>
      <c r="N152" s="320"/>
      <c r="O152" s="321"/>
      <c r="P152" s="321"/>
      <c r="Q152" s="321"/>
      <c r="R152" s="321"/>
      <c r="S152" s="321"/>
      <c r="T152" s="321"/>
      <c r="U152" s="321"/>
      <c r="V152" s="321"/>
      <c r="W152" s="321"/>
      <c r="X152" s="321"/>
      <c r="Y152" s="322"/>
      <c r="Z152" s="539"/>
      <c r="AA152" s="414">
        <f t="shared" si="52"/>
        <v>1</v>
      </c>
      <c r="AB152" s="96">
        <f t="shared" si="53"/>
        <v>0</v>
      </c>
      <c r="AC152" s="415" t="str">
        <f t="shared" si="54"/>
        <v/>
      </c>
      <c r="AD152" s="440" t="str">
        <f t="shared" si="55"/>
        <v/>
      </c>
      <c r="AE152" s="416">
        <f t="shared" si="56"/>
        <v>1</v>
      </c>
      <c r="AF152" s="416">
        <f t="shared" si="57"/>
        <v>1</v>
      </c>
      <c r="AG152" s="417" t="str">
        <f t="shared" si="58"/>
        <v/>
      </c>
      <c r="AH152" s="417" t="str">
        <f t="shared" si="59"/>
        <v/>
      </c>
      <c r="AI152" s="71"/>
      <c r="AJ152" s="82"/>
      <c r="AL152" s="110" t="str">
        <f t="shared" si="60"/>
        <v/>
      </c>
      <c r="AM152" s="601" t="str">
        <f t="shared" si="61"/>
        <v/>
      </c>
      <c r="AN152" s="428" t="str">
        <f t="shared" si="62"/>
        <v/>
      </c>
      <c r="AO152" s="434"/>
      <c r="AP152" s="447" t="str">
        <f t="shared" si="63"/>
        <v/>
      </c>
      <c r="AQ152" s="448" t="str">
        <f t="shared" si="64"/>
        <v/>
      </c>
      <c r="AR152" s="448" t="str">
        <f t="shared" si="65"/>
        <v/>
      </c>
      <c r="AS152" s="448" t="str">
        <f t="shared" si="66"/>
        <v/>
      </c>
      <c r="AT152" s="448" t="str">
        <f t="shared" si="67"/>
        <v/>
      </c>
      <c r="AU152" s="448" t="str">
        <f t="shared" si="68"/>
        <v/>
      </c>
      <c r="AV152" s="448" t="str">
        <f t="shared" si="69"/>
        <v/>
      </c>
      <c r="AW152" s="448" t="str">
        <f t="shared" si="70"/>
        <v/>
      </c>
      <c r="AX152" s="448" t="str">
        <f t="shared" si="71"/>
        <v/>
      </c>
      <c r="AY152" s="448" t="str">
        <f t="shared" si="72"/>
        <v/>
      </c>
      <c r="AZ152" s="448" t="str">
        <f t="shared" si="73"/>
        <v/>
      </c>
      <c r="BA152" s="428" t="str">
        <f t="shared" si="74"/>
        <v/>
      </c>
      <c r="CO152" s="613" t="str">
        <f t="shared" si="75"/>
        <v/>
      </c>
      <c r="CP152" s="613" t="str">
        <f t="shared" si="76"/>
        <v/>
      </c>
    </row>
    <row r="153" spans="2:94" ht="18" customHeight="1" x14ac:dyDescent="0.2">
      <c r="B153" s="78"/>
      <c r="C153" s="71"/>
      <c r="D153" s="610"/>
      <c r="E153" s="90"/>
      <c r="F153" s="67"/>
      <c r="G153" s="67"/>
      <c r="H153" s="91"/>
      <c r="I153" s="67"/>
      <c r="J153" s="91"/>
      <c r="K153" s="67"/>
      <c r="L153" s="93"/>
      <c r="M153" s="112"/>
      <c r="N153" s="320"/>
      <c r="O153" s="321"/>
      <c r="P153" s="321"/>
      <c r="Q153" s="321"/>
      <c r="R153" s="321"/>
      <c r="S153" s="321"/>
      <c r="T153" s="321"/>
      <c r="U153" s="321"/>
      <c r="V153" s="321"/>
      <c r="W153" s="321"/>
      <c r="X153" s="321"/>
      <c r="Y153" s="322"/>
      <c r="Z153" s="539"/>
      <c r="AA153" s="414">
        <f t="shared" si="52"/>
        <v>1</v>
      </c>
      <c r="AB153" s="96">
        <f t="shared" si="53"/>
        <v>0</v>
      </c>
      <c r="AC153" s="415" t="str">
        <f t="shared" si="54"/>
        <v/>
      </c>
      <c r="AD153" s="440" t="str">
        <f t="shared" si="55"/>
        <v/>
      </c>
      <c r="AE153" s="416">
        <f t="shared" si="56"/>
        <v>1</v>
      </c>
      <c r="AF153" s="416">
        <f t="shared" si="57"/>
        <v>1</v>
      </c>
      <c r="AG153" s="417" t="str">
        <f t="shared" si="58"/>
        <v/>
      </c>
      <c r="AH153" s="417" t="str">
        <f t="shared" si="59"/>
        <v/>
      </c>
      <c r="AI153" s="71"/>
      <c r="AJ153" s="82"/>
      <c r="AL153" s="110" t="str">
        <f t="shared" si="60"/>
        <v/>
      </c>
      <c r="AM153" s="601" t="str">
        <f t="shared" si="61"/>
        <v/>
      </c>
      <c r="AN153" s="428" t="str">
        <f t="shared" si="62"/>
        <v/>
      </c>
      <c r="AO153" s="434"/>
      <c r="AP153" s="447" t="str">
        <f t="shared" si="63"/>
        <v/>
      </c>
      <c r="AQ153" s="448" t="str">
        <f t="shared" si="64"/>
        <v/>
      </c>
      <c r="AR153" s="448" t="str">
        <f t="shared" si="65"/>
        <v/>
      </c>
      <c r="AS153" s="448" t="str">
        <f t="shared" si="66"/>
        <v/>
      </c>
      <c r="AT153" s="448" t="str">
        <f t="shared" si="67"/>
        <v/>
      </c>
      <c r="AU153" s="448" t="str">
        <f t="shared" si="68"/>
        <v/>
      </c>
      <c r="AV153" s="448" t="str">
        <f t="shared" si="69"/>
        <v/>
      </c>
      <c r="AW153" s="448" t="str">
        <f t="shared" si="70"/>
        <v/>
      </c>
      <c r="AX153" s="448" t="str">
        <f t="shared" si="71"/>
        <v/>
      </c>
      <c r="AY153" s="448" t="str">
        <f t="shared" si="72"/>
        <v/>
      </c>
      <c r="AZ153" s="448" t="str">
        <f t="shared" si="73"/>
        <v/>
      </c>
      <c r="BA153" s="428" t="str">
        <f t="shared" si="74"/>
        <v/>
      </c>
      <c r="CO153" s="613" t="str">
        <f t="shared" si="75"/>
        <v/>
      </c>
      <c r="CP153" s="613" t="str">
        <f t="shared" si="76"/>
        <v/>
      </c>
    </row>
    <row r="154" spans="2:94" ht="18" customHeight="1" x14ac:dyDescent="0.2">
      <c r="B154" s="78"/>
      <c r="C154" s="71"/>
      <c r="D154" s="610"/>
      <c r="E154" s="90"/>
      <c r="F154" s="67"/>
      <c r="G154" s="67"/>
      <c r="H154" s="91"/>
      <c r="I154" s="67"/>
      <c r="J154" s="91"/>
      <c r="K154" s="67"/>
      <c r="L154" s="93"/>
      <c r="M154" s="112"/>
      <c r="N154" s="320"/>
      <c r="O154" s="321"/>
      <c r="P154" s="321"/>
      <c r="Q154" s="321"/>
      <c r="R154" s="321"/>
      <c r="S154" s="321"/>
      <c r="T154" s="321"/>
      <c r="U154" s="321"/>
      <c r="V154" s="321"/>
      <c r="W154" s="321"/>
      <c r="X154" s="321"/>
      <c r="Y154" s="322"/>
      <c r="Z154" s="539"/>
      <c r="AA154" s="414">
        <f t="shared" si="52"/>
        <v>1</v>
      </c>
      <c r="AB154" s="96">
        <f t="shared" si="53"/>
        <v>0</v>
      </c>
      <c r="AC154" s="415" t="str">
        <f t="shared" si="54"/>
        <v/>
      </c>
      <c r="AD154" s="440" t="str">
        <f t="shared" si="55"/>
        <v/>
      </c>
      <c r="AE154" s="416">
        <f t="shared" si="56"/>
        <v>1</v>
      </c>
      <c r="AF154" s="416">
        <f t="shared" si="57"/>
        <v>1</v>
      </c>
      <c r="AG154" s="417" t="str">
        <f t="shared" si="58"/>
        <v/>
      </c>
      <c r="AH154" s="417" t="str">
        <f t="shared" si="59"/>
        <v/>
      </c>
      <c r="AI154" s="71"/>
      <c r="AJ154" s="82"/>
      <c r="AL154" s="110" t="str">
        <f t="shared" si="60"/>
        <v/>
      </c>
      <c r="AM154" s="601" t="str">
        <f t="shared" si="61"/>
        <v/>
      </c>
      <c r="AN154" s="428" t="str">
        <f t="shared" si="62"/>
        <v/>
      </c>
      <c r="AO154" s="434"/>
      <c r="AP154" s="447" t="str">
        <f t="shared" si="63"/>
        <v/>
      </c>
      <c r="AQ154" s="448" t="str">
        <f t="shared" si="64"/>
        <v/>
      </c>
      <c r="AR154" s="448" t="str">
        <f t="shared" si="65"/>
        <v/>
      </c>
      <c r="AS154" s="448" t="str">
        <f t="shared" si="66"/>
        <v/>
      </c>
      <c r="AT154" s="448" t="str">
        <f t="shared" si="67"/>
        <v/>
      </c>
      <c r="AU154" s="448" t="str">
        <f t="shared" si="68"/>
        <v/>
      </c>
      <c r="AV154" s="448" t="str">
        <f t="shared" si="69"/>
        <v/>
      </c>
      <c r="AW154" s="448" t="str">
        <f t="shared" si="70"/>
        <v/>
      </c>
      <c r="AX154" s="448" t="str">
        <f t="shared" si="71"/>
        <v/>
      </c>
      <c r="AY154" s="448" t="str">
        <f t="shared" si="72"/>
        <v/>
      </c>
      <c r="AZ154" s="448" t="str">
        <f t="shared" si="73"/>
        <v/>
      </c>
      <c r="BA154" s="428" t="str">
        <f t="shared" si="74"/>
        <v/>
      </c>
      <c r="CO154" s="613" t="str">
        <f t="shared" si="75"/>
        <v/>
      </c>
      <c r="CP154" s="613" t="str">
        <f t="shared" si="76"/>
        <v/>
      </c>
    </row>
    <row r="155" spans="2:94" ht="18" customHeight="1" x14ac:dyDescent="0.2">
      <c r="B155" s="78"/>
      <c r="C155" s="71"/>
      <c r="D155" s="610"/>
      <c r="E155" s="90"/>
      <c r="F155" s="67"/>
      <c r="G155" s="67"/>
      <c r="H155" s="91"/>
      <c r="I155" s="67"/>
      <c r="J155" s="91"/>
      <c r="K155" s="67"/>
      <c r="L155" s="93"/>
      <c r="M155" s="112"/>
      <c r="N155" s="320"/>
      <c r="O155" s="321"/>
      <c r="P155" s="321"/>
      <c r="Q155" s="321"/>
      <c r="R155" s="321"/>
      <c r="S155" s="321"/>
      <c r="T155" s="321"/>
      <c r="U155" s="321"/>
      <c r="V155" s="321"/>
      <c r="W155" s="321"/>
      <c r="X155" s="321"/>
      <c r="Y155" s="322"/>
      <c r="Z155" s="539"/>
      <c r="AA155" s="414">
        <f t="shared" si="52"/>
        <v>1</v>
      </c>
      <c r="AB155" s="96">
        <f t="shared" si="53"/>
        <v>0</v>
      </c>
      <c r="AC155" s="415" t="str">
        <f t="shared" si="54"/>
        <v/>
      </c>
      <c r="AD155" s="440" t="str">
        <f t="shared" si="55"/>
        <v/>
      </c>
      <c r="AE155" s="416">
        <f t="shared" si="56"/>
        <v>1</v>
      </c>
      <c r="AF155" s="416">
        <f t="shared" si="57"/>
        <v>1</v>
      </c>
      <c r="AG155" s="417" t="str">
        <f t="shared" si="58"/>
        <v/>
      </c>
      <c r="AH155" s="417" t="str">
        <f t="shared" si="59"/>
        <v/>
      </c>
      <c r="AI155" s="71"/>
      <c r="AJ155" s="82"/>
      <c r="AL155" s="110" t="str">
        <f t="shared" si="60"/>
        <v/>
      </c>
      <c r="AM155" s="601" t="str">
        <f t="shared" si="61"/>
        <v/>
      </c>
      <c r="AN155" s="428" t="str">
        <f t="shared" si="62"/>
        <v/>
      </c>
      <c r="AO155" s="434"/>
      <c r="AP155" s="447" t="str">
        <f t="shared" si="63"/>
        <v/>
      </c>
      <c r="AQ155" s="448" t="str">
        <f t="shared" si="64"/>
        <v/>
      </c>
      <c r="AR155" s="448" t="str">
        <f t="shared" si="65"/>
        <v/>
      </c>
      <c r="AS155" s="448" t="str">
        <f t="shared" si="66"/>
        <v/>
      </c>
      <c r="AT155" s="448" t="str">
        <f t="shared" si="67"/>
        <v/>
      </c>
      <c r="AU155" s="448" t="str">
        <f t="shared" si="68"/>
        <v/>
      </c>
      <c r="AV155" s="448" t="str">
        <f t="shared" si="69"/>
        <v/>
      </c>
      <c r="AW155" s="448" t="str">
        <f t="shared" si="70"/>
        <v/>
      </c>
      <c r="AX155" s="448" t="str">
        <f t="shared" si="71"/>
        <v/>
      </c>
      <c r="AY155" s="448" t="str">
        <f t="shared" si="72"/>
        <v/>
      </c>
      <c r="AZ155" s="448" t="str">
        <f t="shared" si="73"/>
        <v/>
      </c>
      <c r="BA155" s="428" t="str">
        <f t="shared" si="74"/>
        <v/>
      </c>
      <c r="CO155" s="613" t="str">
        <f t="shared" si="75"/>
        <v/>
      </c>
      <c r="CP155" s="613" t="str">
        <f t="shared" si="76"/>
        <v/>
      </c>
    </row>
    <row r="156" spans="2:94" ht="18" customHeight="1" x14ac:dyDescent="0.2">
      <c r="B156" s="78"/>
      <c r="C156" s="71"/>
      <c r="D156" s="608"/>
      <c r="E156" s="90"/>
      <c r="F156" s="67"/>
      <c r="G156" s="67"/>
      <c r="H156" s="91"/>
      <c r="I156" s="91"/>
      <c r="J156" s="91"/>
      <c r="K156" s="92"/>
      <c r="L156" s="93"/>
      <c r="M156" s="112"/>
      <c r="N156" s="320"/>
      <c r="O156" s="321"/>
      <c r="P156" s="321"/>
      <c r="Q156" s="321"/>
      <c r="R156" s="321"/>
      <c r="S156" s="321"/>
      <c r="T156" s="321"/>
      <c r="U156" s="321"/>
      <c r="V156" s="321"/>
      <c r="W156" s="321"/>
      <c r="X156" s="321"/>
      <c r="Y156" s="322"/>
      <c r="Z156" s="539"/>
      <c r="AA156" s="414">
        <f t="shared" si="52"/>
        <v>1</v>
      </c>
      <c r="AB156" s="96">
        <f t="shared" si="53"/>
        <v>0</v>
      </c>
      <c r="AC156" s="415" t="str">
        <f t="shared" si="54"/>
        <v/>
      </c>
      <c r="AD156" s="440" t="str">
        <f t="shared" si="55"/>
        <v/>
      </c>
      <c r="AE156" s="416">
        <f t="shared" si="56"/>
        <v>1</v>
      </c>
      <c r="AF156" s="416">
        <f t="shared" si="57"/>
        <v>1</v>
      </c>
      <c r="AG156" s="417" t="str">
        <f t="shared" si="58"/>
        <v/>
      </c>
      <c r="AH156" s="417" t="str">
        <f t="shared" si="59"/>
        <v/>
      </c>
      <c r="AI156" s="71"/>
      <c r="AJ156" s="82"/>
      <c r="AL156" s="110" t="str">
        <f t="shared" si="60"/>
        <v/>
      </c>
      <c r="AM156" s="601" t="str">
        <f t="shared" si="61"/>
        <v/>
      </c>
      <c r="AN156" s="428" t="str">
        <f t="shared" si="62"/>
        <v/>
      </c>
      <c r="AO156" s="434"/>
      <c r="AP156" s="447" t="str">
        <f t="shared" si="63"/>
        <v/>
      </c>
      <c r="AQ156" s="448" t="str">
        <f t="shared" si="64"/>
        <v/>
      </c>
      <c r="AR156" s="448" t="str">
        <f t="shared" si="65"/>
        <v/>
      </c>
      <c r="AS156" s="448" t="str">
        <f t="shared" si="66"/>
        <v/>
      </c>
      <c r="AT156" s="448" t="str">
        <f t="shared" si="67"/>
        <v/>
      </c>
      <c r="AU156" s="448" t="str">
        <f t="shared" si="68"/>
        <v/>
      </c>
      <c r="AV156" s="448" t="str">
        <f t="shared" si="69"/>
        <v/>
      </c>
      <c r="AW156" s="448" t="str">
        <f t="shared" si="70"/>
        <v/>
      </c>
      <c r="AX156" s="448" t="str">
        <f t="shared" si="71"/>
        <v/>
      </c>
      <c r="AY156" s="448" t="str">
        <f t="shared" si="72"/>
        <v/>
      </c>
      <c r="AZ156" s="448" t="str">
        <f t="shared" si="73"/>
        <v/>
      </c>
      <c r="BA156" s="428" t="str">
        <f t="shared" si="74"/>
        <v/>
      </c>
      <c r="CO156" s="613" t="str">
        <f t="shared" si="75"/>
        <v/>
      </c>
      <c r="CP156" s="613" t="str">
        <f t="shared" si="76"/>
        <v/>
      </c>
    </row>
    <row r="157" spans="2:94" ht="18" customHeight="1" x14ac:dyDescent="0.2">
      <c r="B157" s="78"/>
      <c r="C157" s="71"/>
      <c r="D157" s="608"/>
      <c r="E157" s="90"/>
      <c r="F157" s="67"/>
      <c r="G157" s="67"/>
      <c r="H157" s="91"/>
      <c r="I157" s="91"/>
      <c r="J157" s="91"/>
      <c r="K157" s="67"/>
      <c r="L157" s="93"/>
      <c r="M157" s="112"/>
      <c r="N157" s="320"/>
      <c r="O157" s="321"/>
      <c r="P157" s="321"/>
      <c r="Q157" s="321"/>
      <c r="R157" s="321"/>
      <c r="S157" s="321"/>
      <c r="T157" s="321"/>
      <c r="U157" s="321"/>
      <c r="V157" s="321"/>
      <c r="W157" s="321"/>
      <c r="X157" s="321"/>
      <c r="Y157" s="322"/>
      <c r="Z157" s="539"/>
      <c r="AA157" s="414">
        <f t="shared" si="52"/>
        <v>1</v>
      </c>
      <c r="AB157" s="96">
        <f t="shared" si="53"/>
        <v>0</v>
      </c>
      <c r="AC157" s="415" t="str">
        <f t="shared" si="54"/>
        <v/>
      </c>
      <c r="AD157" s="440" t="str">
        <f t="shared" si="55"/>
        <v/>
      </c>
      <c r="AE157" s="416">
        <f t="shared" si="56"/>
        <v>1</v>
      </c>
      <c r="AF157" s="416">
        <f t="shared" si="57"/>
        <v>1</v>
      </c>
      <c r="AG157" s="417" t="str">
        <f t="shared" si="58"/>
        <v/>
      </c>
      <c r="AH157" s="417" t="str">
        <f t="shared" si="59"/>
        <v/>
      </c>
      <c r="AI157" s="71"/>
      <c r="AJ157" s="82"/>
      <c r="AL157" s="110" t="str">
        <f t="shared" si="60"/>
        <v/>
      </c>
      <c r="AM157" s="601" t="str">
        <f t="shared" si="61"/>
        <v/>
      </c>
      <c r="AN157" s="428" t="str">
        <f t="shared" si="62"/>
        <v/>
      </c>
      <c r="AO157" s="434"/>
      <c r="AP157" s="447" t="str">
        <f t="shared" si="63"/>
        <v/>
      </c>
      <c r="AQ157" s="448" t="str">
        <f t="shared" si="64"/>
        <v/>
      </c>
      <c r="AR157" s="448" t="str">
        <f t="shared" si="65"/>
        <v/>
      </c>
      <c r="AS157" s="448" t="str">
        <f t="shared" si="66"/>
        <v/>
      </c>
      <c r="AT157" s="448" t="str">
        <f t="shared" si="67"/>
        <v/>
      </c>
      <c r="AU157" s="448" t="str">
        <f t="shared" si="68"/>
        <v/>
      </c>
      <c r="AV157" s="448" t="str">
        <f t="shared" si="69"/>
        <v/>
      </c>
      <c r="AW157" s="448" t="str">
        <f t="shared" si="70"/>
        <v/>
      </c>
      <c r="AX157" s="448" t="str">
        <f t="shared" si="71"/>
        <v/>
      </c>
      <c r="AY157" s="448" t="str">
        <f t="shared" si="72"/>
        <v/>
      </c>
      <c r="AZ157" s="448" t="str">
        <f t="shared" si="73"/>
        <v/>
      </c>
      <c r="BA157" s="428" t="str">
        <f t="shared" si="74"/>
        <v/>
      </c>
      <c r="CO157" s="613" t="str">
        <f t="shared" si="75"/>
        <v/>
      </c>
      <c r="CP157" s="613" t="str">
        <f t="shared" si="76"/>
        <v/>
      </c>
    </row>
    <row r="158" spans="2:94" ht="18" customHeight="1" x14ac:dyDescent="0.2">
      <c r="B158" s="78"/>
      <c r="C158" s="71"/>
      <c r="D158" s="608"/>
      <c r="E158" s="90"/>
      <c r="F158" s="67"/>
      <c r="G158" s="67"/>
      <c r="H158" s="91"/>
      <c r="I158" s="91"/>
      <c r="J158" s="91"/>
      <c r="K158" s="67"/>
      <c r="L158" s="93"/>
      <c r="M158" s="112"/>
      <c r="N158" s="320"/>
      <c r="O158" s="321"/>
      <c r="P158" s="321"/>
      <c r="Q158" s="321"/>
      <c r="R158" s="321"/>
      <c r="S158" s="321"/>
      <c r="T158" s="321"/>
      <c r="U158" s="321"/>
      <c r="V158" s="321"/>
      <c r="W158" s="321"/>
      <c r="X158" s="321"/>
      <c r="Y158" s="322"/>
      <c r="Z158" s="539"/>
      <c r="AA158" s="414">
        <f t="shared" si="52"/>
        <v>1</v>
      </c>
      <c r="AB158" s="96">
        <f t="shared" si="53"/>
        <v>0</v>
      </c>
      <c r="AC158" s="415" t="str">
        <f t="shared" si="54"/>
        <v/>
      </c>
      <c r="AD158" s="440" t="str">
        <f t="shared" si="55"/>
        <v/>
      </c>
      <c r="AE158" s="416">
        <f t="shared" si="56"/>
        <v>1</v>
      </c>
      <c r="AF158" s="416">
        <f t="shared" si="57"/>
        <v>1</v>
      </c>
      <c r="AG158" s="417" t="str">
        <f t="shared" si="58"/>
        <v/>
      </c>
      <c r="AH158" s="417" t="str">
        <f t="shared" si="59"/>
        <v/>
      </c>
      <c r="AI158" s="71"/>
      <c r="AJ158" s="82"/>
      <c r="AL158" s="110" t="str">
        <f t="shared" si="60"/>
        <v/>
      </c>
      <c r="AM158" s="601" t="str">
        <f t="shared" si="61"/>
        <v/>
      </c>
      <c r="AN158" s="428" t="str">
        <f t="shared" si="62"/>
        <v/>
      </c>
      <c r="AO158" s="434"/>
      <c r="AP158" s="447" t="str">
        <f t="shared" si="63"/>
        <v/>
      </c>
      <c r="AQ158" s="448" t="str">
        <f t="shared" si="64"/>
        <v/>
      </c>
      <c r="AR158" s="448" t="str">
        <f t="shared" si="65"/>
        <v/>
      </c>
      <c r="AS158" s="448" t="str">
        <f t="shared" si="66"/>
        <v/>
      </c>
      <c r="AT158" s="448" t="str">
        <f t="shared" si="67"/>
        <v/>
      </c>
      <c r="AU158" s="448" t="str">
        <f t="shared" si="68"/>
        <v/>
      </c>
      <c r="AV158" s="448" t="str">
        <f t="shared" si="69"/>
        <v/>
      </c>
      <c r="AW158" s="448" t="str">
        <f t="shared" si="70"/>
        <v/>
      </c>
      <c r="AX158" s="448" t="str">
        <f t="shared" si="71"/>
        <v/>
      </c>
      <c r="AY158" s="448" t="str">
        <f t="shared" si="72"/>
        <v/>
      </c>
      <c r="AZ158" s="448" t="str">
        <f t="shared" si="73"/>
        <v/>
      </c>
      <c r="BA158" s="428" t="str">
        <f t="shared" si="74"/>
        <v/>
      </c>
      <c r="CO158" s="613" t="str">
        <f t="shared" si="75"/>
        <v/>
      </c>
      <c r="CP158" s="613" t="str">
        <f t="shared" si="76"/>
        <v/>
      </c>
    </row>
    <row r="159" spans="2:94" ht="18" customHeight="1" x14ac:dyDescent="0.2">
      <c r="B159" s="78"/>
      <c r="C159" s="71"/>
      <c r="D159" s="608"/>
      <c r="E159" s="90"/>
      <c r="F159" s="67"/>
      <c r="G159" s="67"/>
      <c r="H159" s="91"/>
      <c r="I159" s="91"/>
      <c r="J159" s="91"/>
      <c r="K159" s="67"/>
      <c r="L159" s="93"/>
      <c r="M159" s="112"/>
      <c r="N159" s="320"/>
      <c r="O159" s="321"/>
      <c r="P159" s="321"/>
      <c r="Q159" s="321"/>
      <c r="R159" s="321"/>
      <c r="S159" s="321"/>
      <c r="T159" s="321"/>
      <c r="U159" s="321"/>
      <c r="V159" s="321"/>
      <c r="W159" s="321"/>
      <c r="X159" s="321"/>
      <c r="Y159" s="322"/>
      <c r="Z159" s="539"/>
      <c r="AA159" s="414">
        <f t="shared" si="52"/>
        <v>1</v>
      </c>
      <c r="AB159" s="96">
        <f t="shared" si="53"/>
        <v>0</v>
      </c>
      <c r="AC159" s="415" t="str">
        <f t="shared" si="54"/>
        <v/>
      </c>
      <c r="AD159" s="440" t="str">
        <f t="shared" si="55"/>
        <v/>
      </c>
      <c r="AE159" s="416">
        <f t="shared" si="56"/>
        <v>1</v>
      </c>
      <c r="AF159" s="416">
        <f t="shared" si="57"/>
        <v>1</v>
      </c>
      <c r="AG159" s="417" t="str">
        <f t="shared" si="58"/>
        <v/>
      </c>
      <c r="AH159" s="417" t="str">
        <f t="shared" si="59"/>
        <v/>
      </c>
      <c r="AI159" s="71"/>
      <c r="AJ159" s="82"/>
      <c r="AL159" s="110" t="str">
        <f t="shared" si="60"/>
        <v/>
      </c>
      <c r="AM159" s="601" t="str">
        <f t="shared" si="61"/>
        <v/>
      </c>
      <c r="AN159" s="428" t="str">
        <f t="shared" si="62"/>
        <v/>
      </c>
      <c r="AO159" s="434"/>
      <c r="AP159" s="447" t="str">
        <f t="shared" si="63"/>
        <v/>
      </c>
      <c r="AQ159" s="448" t="str">
        <f t="shared" si="64"/>
        <v/>
      </c>
      <c r="AR159" s="448" t="str">
        <f t="shared" si="65"/>
        <v/>
      </c>
      <c r="AS159" s="448" t="str">
        <f t="shared" si="66"/>
        <v/>
      </c>
      <c r="AT159" s="448" t="str">
        <f t="shared" si="67"/>
        <v/>
      </c>
      <c r="AU159" s="448" t="str">
        <f t="shared" si="68"/>
        <v/>
      </c>
      <c r="AV159" s="448" t="str">
        <f t="shared" si="69"/>
        <v/>
      </c>
      <c r="AW159" s="448" t="str">
        <f t="shared" si="70"/>
        <v/>
      </c>
      <c r="AX159" s="448" t="str">
        <f t="shared" si="71"/>
        <v/>
      </c>
      <c r="AY159" s="448" t="str">
        <f t="shared" si="72"/>
        <v/>
      </c>
      <c r="AZ159" s="448" t="str">
        <f t="shared" si="73"/>
        <v/>
      </c>
      <c r="BA159" s="428" t="str">
        <f t="shared" si="74"/>
        <v/>
      </c>
      <c r="CO159" s="613" t="str">
        <f t="shared" si="75"/>
        <v/>
      </c>
      <c r="CP159" s="613" t="str">
        <f t="shared" si="76"/>
        <v/>
      </c>
    </row>
    <row r="160" spans="2:94" ht="18" customHeight="1" x14ac:dyDescent="0.2">
      <c r="B160" s="78"/>
      <c r="C160" s="71"/>
      <c r="D160" s="608"/>
      <c r="E160" s="90"/>
      <c r="F160" s="67"/>
      <c r="G160" s="67"/>
      <c r="H160" s="91"/>
      <c r="I160" s="91"/>
      <c r="J160" s="91"/>
      <c r="K160" s="67"/>
      <c r="L160" s="93"/>
      <c r="M160" s="112"/>
      <c r="N160" s="320"/>
      <c r="O160" s="321"/>
      <c r="P160" s="321"/>
      <c r="Q160" s="321"/>
      <c r="R160" s="321"/>
      <c r="S160" s="321"/>
      <c r="T160" s="321"/>
      <c r="U160" s="321"/>
      <c r="V160" s="321"/>
      <c r="W160" s="321"/>
      <c r="X160" s="321"/>
      <c r="Y160" s="322"/>
      <c r="Z160" s="539"/>
      <c r="AA160" s="414">
        <f t="shared" si="52"/>
        <v>1</v>
      </c>
      <c r="AB160" s="96">
        <f t="shared" si="53"/>
        <v>0</v>
      </c>
      <c r="AC160" s="415" t="str">
        <f t="shared" si="54"/>
        <v/>
      </c>
      <c r="AD160" s="440" t="str">
        <f t="shared" si="55"/>
        <v/>
      </c>
      <c r="AE160" s="416">
        <f t="shared" si="56"/>
        <v>1</v>
      </c>
      <c r="AF160" s="416">
        <f t="shared" si="57"/>
        <v>1</v>
      </c>
      <c r="AG160" s="417" t="str">
        <f t="shared" si="58"/>
        <v/>
      </c>
      <c r="AH160" s="417" t="str">
        <f t="shared" si="59"/>
        <v/>
      </c>
      <c r="AI160" s="71"/>
      <c r="AJ160" s="82"/>
      <c r="AL160" s="110" t="str">
        <f t="shared" si="60"/>
        <v/>
      </c>
      <c r="AM160" s="601" t="str">
        <f t="shared" si="61"/>
        <v/>
      </c>
      <c r="AN160" s="428" t="str">
        <f t="shared" si="62"/>
        <v/>
      </c>
      <c r="AO160" s="434"/>
      <c r="AP160" s="447" t="str">
        <f t="shared" si="63"/>
        <v/>
      </c>
      <c r="AQ160" s="448" t="str">
        <f t="shared" si="64"/>
        <v/>
      </c>
      <c r="AR160" s="448" t="str">
        <f t="shared" si="65"/>
        <v/>
      </c>
      <c r="AS160" s="448" t="str">
        <f t="shared" si="66"/>
        <v/>
      </c>
      <c r="AT160" s="448" t="str">
        <f t="shared" si="67"/>
        <v/>
      </c>
      <c r="AU160" s="448" t="str">
        <f t="shared" si="68"/>
        <v/>
      </c>
      <c r="AV160" s="448" t="str">
        <f t="shared" si="69"/>
        <v/>
      </c>
      <c r="AW160" s="448" t="str">
        <f t="shared" si="70"/>
        <v/>
      </c>
      <c r="AX160" s="448" t="str">
        <f t="shared" si="71"/>
        <v/>
      </c>
      <c r="AY160" s="448" t="str">
        <f t="shared" si="72"/>
        <v/>
      </c>
      <c r="AZ160" s="448" t="str">
        <f t="shared" si="73"/>
        <v/>
      </c>
      <c r="BA160" s="428" t="str">
        <f t="shared" si="74"/>
        <v/>
      </c>
      <c r="CO160" s="613" t="str">
        <f t="shared" si="75"/>
        <v/>
      </c>
      <c r="CP160" s="613" t="str">
        <f t="shared" si="76"/>
        <v/>
      </c>
    </row>
    <row r="161" spans="2:94" ht="18" customHeight="1" x14ac:dyDescent="0.2">
      <c r="B161" s="78"/>
      <c r="C161" s="71"/>
      <c r="D161" s="608"/>
      <c r="E161" s="90"/>
      <c r="F161" s="67"/>
      <c r="G161" s="67"/>
      <c r="H161" s="91"/>
      <c r="I161" s="91"/>
      <c r="J161" s="91"/>
      <c r="K161" s="67"/>
      <c r="L161" s="93"/>
      <c r="M161" s="112"/>
      <c r="N161" s="320"/>
      <c r="O161" s="321"/>
      <c r="P161" s="321"/>
      <c r="Q161" s="321"/>
      <c r="R161" s="321"/>
      <c r="S161" s="321"/>
      <c r="T161" s="321"/>
      <c r="U161" s="321"/>
      <c r="V161" s="321"/>
      <c r="W161" s="321"/>
      <c r="X161" s="321"/>
      <c r="Y161" s="322"/>
      <c r="Z161" s="539"/>
      <c r="AA161" s="414">
        <f t="shared" si="52"/>
        <v>1</v>
      </c>
      <c r="AB161" s="96">
        <f t="shared" si="53"/>
        <v>0</v>
      </c>
      <c r="AC161" s="415" t="str">
        <f t="shared" si="54"/>
        <v/>
      </c>
      <c r="AD161" s="440" t="str">
        <f t="shared" si="55"/>
        <v/>
      </c>
      <c r="AE161" s="416">
        <f t="shared" si="56"/>
        <v>1</v>
      </c>
      <c r="AF161" s="416">
        <f t="shared" si="57"/>
        <v>1</v>
      </c>
      <c r="AG161" s="417" t="str">
        <f t="shared" si="58"/>
        <v/>
      </c>
      <c r="AH161" s="417" t="str">
        <f t="shared" si="59"/>
        <v/>
      </c>
      <c r="AI161" s="71"/>
      <c r="AJ161" s="82"/>
      <c r="AL161" s="110" t="str">
        <f t="shared" si="60"/>
        <v/>
      </c>
      <c r="AM161" s="601" t="str">
        <f t="shared" si="61"/>
        <v/>
      </c>
      <c r="AN161" s="428" t="str">
        <f t="shared" si="62"/>
        <v/>
      </c>
      <c r="AO161" s="434"/>
      <c r="AP161" s="447" t="str">
        <f t="shared" si="63"/>
        <v/>
      </c>
      <c r="AQ161" s="448" t="str">
        <f t="shared" si="64"/>
        <v/>
      </c>
      <c r="AR161" s="448" t="str">
        <f t="shared" si="65"/>
        <v/>
      </c>
      <c r="AS161" s="448" t="str">
        <f t="shared" si="66"/>
        <v/>
      </c>
      <c r="AT161" s="448" t="str">
        <f t="shared" si="67"/>
        <v/>
      </c>
      <c r="AU161" s="448" t="str">
        <f t="shared" si="68"/>
        <v/>
      </c>
      <c r="AV161" s="448" t="str">
        <f t="shared" si="69"/>
        <v/>
      </c>
      <c r="AW161" s="448" t="str">
        <f t="shared" si="70"/>
        <v/>
      </c>
      <c r="AX161" s="448" t="str">
        <f t="shared" si="71"/>
        <v/>
      </c>
      <c r="AY161" s="448" t="str">
        <f t="shared" si="72"/>
        <v/>
      </c>
      <c r="AZ161" s="448" t="str">
        <f t="shared" si="73"/>
        <v/>
      </c>
      <c r="BA161" s="428" t="str">
        <f t="shared" si="74"/>
        <v/>
      </c>
      <c r="CO161" s="613" t="str">
        <f t="shared" si="75"/>
        <v/>
      </c>
      <c r="CP161" s="613" t="str">
        <f t="shared" si="76"/>
        <v/>
      </c>
    </row>
    <row r="162" spans="2:94" ht="18" customHeight="1" x14ac:dyDescent="0.2">
      <c r="B162" s="78"/>
      <c r="C162" s="71"/>
      <c r="D162" s="608"/>
      <c r="E162" s="90"/>
      <c r="F162" s="67"/>
      <c r="G162" s="67"/>
      <c r="H162" s="91"/>
      <c r="I162" s="91"/>
      <c r="J162" s="91"/>
      <c r="K162" s="67"/>
      <c r="L162" s="93"/>
      <c r="M162" s="112"/>
      <c r="N162" s="320"/>
      <c r="O162" s="321"/>
      <c r="P162" s="321"/>
      <c r="Q162" s="321"/>
      <c r="R162" s="321"/>
      <c r="S162" s="321"/>
      <c r="T162" s="321"/>
      <c r="U162" s="321"/>
      <c r="V162" s="321"/>
      <c r="W162" s="321"/>
      <c r="X162" s="321"/>
      <c r="Y162" s="322"/>
      <c r="Z162" s="539"/>
      <c r="AA162" s="414">
        <f t="shared" si="52"/>
        <v>1</v>
      </c>
      <c r="AB162" s="96">
        <f t="shared" si="53"/>
        <v>0</v>
      </c>
      <c r="AC162" s="415" t="str">
        <f t="shared" si="54"/>
        <v/>
      </c>
      <c r="AD162" s="440" t="str">
        <f t="shared" si="55"/>
        <v/>
      </c>
      <c r="AE162" s="416">
        <f t="shared" si="56"/>
        <v>1</v>
      </c>
      <c r="AF162" s="416">
        <f t="shared" si="57"/>
        <v>1</v>
      </c>
      <c r="AG162" s="417" t="str">
        <f t="shared" si="58"/>
        <v/>
      </c>
      <c r="AH162" s="417" t="str">
        <f t="shared" si="59"/>
        <v/>
      </c>
      <c r="AI162" s="71"/>
      <c r="AJ162" s="82"/>
      <c r="AL162" s="110" t="str">
        <f t="shared" si="60"/>
        <v/>
      </c>
      <c r="AM162" s="601" t="str">
        <f t="shared" si="61"/>
        <v/>
      </c>
      <c r="AN162" s="428" t="str">
        <f t="shared" si="62"/>
        <v/>
      </c>
      <c r="AO162" s="434"/>
      <c r="AP162" s="447" t="str">
        <f t="shared" si="63"/>
        <v/>
      </c>
      <c r="AQ162" s="448" t="str">
        <f t="shared" si="64"/>
        <v/>
      </c>
      <c r="AR162" s="448" t="str">
        <f t="shared" si="65"/>
        <v/>
      </c>
      <c r="AS162" s="448" t="str">
        <f t="shared" si="66"/>
        <v/>
      </c>
      <c r="AT162" s="448" t="str">
        <f t="shared" si="67"/>
        <v/>
      </c>
      <c r="AU162" s="448" t="str">
        <f t="shared" si="68"/>
        <v/>
      </c>
      <c r="AV162" s="448" t="str">
        <f t="shared" si="69"/>
        <v/>
      </c>
      <c r="AW162" s="448" t="str">
        <f t="shared" si="70"/>
        <v/>
      </c>
      <c r="AX162" s="448" t="str">
        <f t="shared" si="71"/>
        <v/>
      </c>
      <c r="AY162" s="448" t="str">
        <f t="shared" si="72"/>
        <v/>
      </c>
      <c r="AZ162" s="448" t="str">
        <f t="shared" si="73"/>
        <v/>
      </c>
      <c r="BA162" s="428" t="str">
        <f t="shared" si="74"/>
        <v/>
      </c>
      <c r="CO162" s="613" t="str">
        <f t="shared" si="75"/>
        <v/>
      </c>
      <c r="CP162" s="613" t="str">
        <f t="shared" si="76"/>
        <v/>
      </c>
    </row>
    <row r="163" spans="2:94" ht="18" customHeight="1" x14ac:dyDescent="0.2">
      <c r="B163" s="78"/>
      <c r="C163" s="71"/>
      <c r="D163" s="608"/>
      <c r="E163" s="90"/>
      <c r="F163" s="67"/>
      <c r="G163" s="67"/>
      <c r="H163" s="91"/>
      <c r="I163" s="91"/>
      <c r="J163" s="91"/>
      <c r="K163" s="67"/>
      <c r="L163" s="93"/>
      <c r="M163" s="112"/>
      <c r="N163" s="320"/>
      <c r="O163" s="321"/>
      <c r="P163" s="321"/>
      <c r="Q163" s="321"/>
      <c r="R163" s="321"/>
      <c r="S163" s="321"/>
      <c r="T163" s="321"/>
      <c r="U163" s="321"/>
      <c r="V163" s="321"/>
      <c r="W163" s="321"/>
      <c r="X163" s="321"/>
      <c r="Y163" s="322"/>
      <c r="Z163" s="539"/>
      <c r="AA163" s="414">
        <f t="shared" si="52"/>
        <v>1</v>
      </c>
      <c r="AB163" s="96">
        <f t="shared" si="53"/>
        <v>0</v>
      </c>
      <c r="AC163" s="415" t="str">
        <f t="shared" si="54"/>
        <v/>
      </c>
      <c r="AD163" s="440" t="str">
        <f t="shared" si="55"/>
        <v/>
      </c>
      <c r="AE163" s="416">
        <f t="shared" si="56"/>
        <v>1</v>
      </c>
      <c r="AF163" s="416">
        <f t="shared" si="57"/>
        <v>1</v>
      </c>
      <c r="AG163" s="417" t="str">
        <f t="shared" si="58"/>
        <v/>
      </c>
      <c r="AH163" s="417" t="str">
        <f t="shared" si="59"/>
        <v/>
      </c>
      <c r="AI163" s="71"/>
      <c r="AJ163" s="82"/>
      <c r="AL163" s="110" t="str">
        <f t="shared" si="60"/>
        <v/>
      </c>
      <c r="AM163" s="601" t="str">
        <f t="shared" si="61"/>
        <v/>
      </c>
      <c r="AN163" s="428" t="str">
        <f t="shared" si="62"/>
        <v/>
      </c>
      <c r="AO163" s="434"/>
      <c r="AP163" s="447" t="str">
        <f t="shared" si="63"/>
        <v/>
      </c>
      <c r="AQ163" s="448" t="str">
        <f t="shared" si="64"/>
        <v/>
      </c>
      <c r="AR163" s="448" t="str">
        <f t="shared" si="65"/>
        <v/>
      </c>
      <c r="AS163" s="448" t="str">
        <f t="shared" si="66"/>
        <v/>
      </c>
      <c r="AT163" s="448" t="str">
        <f t="shared" si="67"/>
        <v/>
      </c>
      <c r="AU163" s="448" t="str">
        <f t="shared" si="68"/>
        <v/>
      </c>
      <c r="AV163" s="448" t="str">
        <f t="shared" si="69"/>
        <v/>
      </c>
      <c r="AW163" s="448" t="str">
        <f t="shared" si="70"/>
        <v/>
      </c>
      <c r="AX163" s="448" t="str">
        <f t="shared" si="71"/>
        <v/>
      </c>
      <c r="AY163" s="448" t="str">
        <f t="shared" si="72"/>
        <v/>
      </c>
      <c r="AZ163" s="448" t="str">
        <f t="shared" si="73"/>
        <v/>
      </c>
      <c r="BA163" s="428" t="str">
        <f t="shared" si="74"/>
        <v/>
      </c>
      <c r="CO163" s="613" t="str">
        <f t="shared" si="75"/>
        <v/>
      </c>
      <c r="CP163" s="613" t="str">
        <f t="shared" si="76"/>
        <v/>
      </c>
    </row>
    <row r="164" spans="2:94" ht="18" customHeight="1" x14ac:dyDescent="0.2">
      <c r="B164" s="78"/>
      <c r="C164" s="71"/>
      <c r="D164" s="608"/>
      <c r="E164" s="90"/>
      <c r="F164" s="67"/>
      <c r="G164" s="67"/>
      <c r="H164" s="91"/>
      <c r="I164" s="91"/>
      <c r="J164" s="91"/>
      <c r="K164" s="67"/>
      <c r="L164" s="93"/>
      <c r="M164" s="112"/>
      <c r="N164" s="320"/>
      <c r="O164" s="321"/>
      <c r="P164" s="321"/>
      <c r="Q164" s="321"/>
      <c r="R164" s="321"/>
      <c r="S164" s="321"/>
      <c r="T164" s="321"/>
      <c r="U164" s="321"/>
      <c r="V164" s="321"/>
      <c r="W164" s="321"/>
      <c r="X164" s="321"/>
      <c r="Y164" s="322"/>
      <c r="Z164" s="539"/>
      <c r="AA164" s="414">
        <f t="shared" si="52"/>
        <v>1</v>
      </c>
      <c r="AB164" s="96">
        <f t="shared" si="53"/>
        <v>0</v>
      </c>
      <c r="AC164" s="415" t="str">
        <f t="shared" si="54"/>
        <v/>
      </c>
      <c r="AD164" s="440" t="str">
        <f t="shared" si="55"/>
        <v/>
      </c>
      <c r="AE164" s="416">
        <f t="shared" si="56"/>
        <v>1</v>
      </c>
      <c r="AF164" s="416">
        <f t="shared" si="57"/>
        <v>1</v>
      </c>
      <c r="AG164" s="417" t="str">
        <f t="shared" si="58"/>
        <v/>
      </c>
      <c r="AH164" s="417" t="str">
        <f t="shared" si="59"/>
        <v/>
      </c>
      <c r="AI164" s="71"/>
      <c r="AJ164" s="82"/>
      <c r="AL164" s="110" t="str">
        <f t="shared" si="60"/>
        <v/>
      </c>
      <c r="AM164" s="601" t="str">
        <f t="shared" si="61"/>
        <v/>
      </c>
      <c r="AN164" s="428" t="str">
        <f t="shared" si="62"/>
        <v/>
      </c>
      <c r="AO164" s="434"/>
      <c r="AP164" s="447" t="str">
        <f t="shared" si="63"/>
        <v/>
      </c>
      <c r="AQ164" s="448" t="str">
        <f t="shared" si="64"/>
        <v/>
      </c>
      <c r="AR164" s="448" t="str">
        <f t="shared" si="65"/>
        <v/>
      </c>
      <c r="AS164" s="448" t="str">
        <f t="shared" si="66"/>
        <v/>
      </c>
      <c r="AT164" s="448" t="str">
        <f t="shared" si="67"/>
        <v/>
      </c>
      <c r="AU164" s="448" t="str">
        <f t="shared" si="68"/>
        <v/>
      </c>
      <c r="AV164" s="448" t="str">
        <f t="shared" si="69"/>
        <v/>
      </c>
      <c r="AW164" s="448" t="str">
        <f t="shared" si="70"/>
        <v/>
      </c>
      <c r="AX164" s="448" t="str">
        <f t="shared" si="71"/>
        <v/>
      </c>
      <c r="AY164" s="448" t="str">
        <f t="shared" si="72"/>
        <v/>
      </c>
      <c r="AZ164" s="448" t="str">
        <f t="shared" si="73"/>
        <v/>
      </c>
      <c r="BA164" s="428" t="str">
        <f t="shared" si="74"/>
        <v/>
      </c>
      <c r="CO164" s="613" t="str">
        <f t="shared" si="75"/>
        <v/>
      </c>
      <c r="CP164" s="613" t="str">
        <f t="shared" si="76"/>
        <v/>
      </c>
    </row>
    <row r="165" spans="2:94" ht="18" customHeight="1" x14ac:dyDescent="0.2">
      <c r="B165" s="78"/>
      <c r="C165" s="71"/>
      <c r="D165" s="610"/>
      <c r="E165" s="90"/>
      <c r="F165" s="67"/>
      <c r="G165" s="67"/>
      <c r="H165" s="91"/>
      <c r="I165" s="91"/>
      <c r="J165" s="91"/>
      <c r="K165" s="67"/>
      <c r="L165" s="93"/>
      <c r="M165" s="112"/>
      <c r="N165" s="320"/>
      <c r="O165" s="321"/>
      <c r="P165" s="321"/>
      <c r="Q165" s="321"/>
      <c r="R165" s="321"/>
      <c r="S165" s="321"/>
      <c r="T165" s="321"/>
      <c r="U165" s="321"/>
      <c r="V165" s="321"/>
      <c r="W165" s="321"/>
      <c r="X165" s="321"/>
      <c r="Y165" s="322"/>
      <c r="Z165" s="539"/>
      <c r="AA165" s="414">
        <f t="shared" si="52"/>
        <v>1</v>
      </c>
      <c r="AB165" s="96">
        <f t="shared" si="53"/>
        <v>0</v>
      </c>
      <c r="AC165" s="415" t="str">
        <f t="shared" si="54"/>
        <v/>
      </c>
      <c r="AD165" s="440" t="str">
        <f t="shared" si="55"/>
        <v/>
      </c>
      <c r="AE165" s="416">
        <f t="shared" si="56"/>
        <v>1</v>
      </c>
      <c r="AF165" s="416">
        <f t="shared" si="57"/>
        <v>1</v>
      </c>
      <c r="AG165" s="417" t="str">
        <f t="shared" si="58"/>
        <v/>
      </c>
      <c r="AH165" s="417" t="str">
        <f t="shared" si="59"/>
        <v/>
      </c>
      <c r="AI165" s="71"/>
      <c r="AJ165" s="82"/>
      <c r="AL165" s="110" t="str">
        <f t="shared" si="60"/>
        <v/>
      </c>
      <c r="AM165" s="601" t="str">
        <f t="shared" si="61"/>
        <v/>
      </c>
      <c r="AN165" s="428" t="str">
        <f t="shared" si="62"/>
        <v/>
      </c>
      <c r="AO165" s="434"/>
      <c r="AP165" s="447" t="str">
        <f t="shared" si="63"/>
        <v/>
      </c>
      <c r="AQ165" s="448" t="str">
        <f t="shared" si="64"/>
        <v/>
      </c>
      <c r="AR165" s="448" t="str">
        <f t="shared" si="65"/>
        <v/>
      </c>
      <c r="AS165" s="448" t="str">
        <f t="shared" si="66"/>
        <v/>
      </c>
      <c r="AT165" s="448" t="str">
        <f t="shared" si="67"/>
        <v/>
      </c>
      <c r="AU165" s="448" t="str">
        <f t="shared" si="68"/>
        <v/>
      </c>
      <c r="AV165" s="448" t="str">
        <f t="shared" si="69"/>
        <v/>
      </c>
      <c r="AW165" s="448" t="str">
        <f t="shared" si="70"/>
        <v/>
      </c>
      <c r="AX165" s="448" t="str">
        <f t="shared" si="71"/>
        <v/>
      </c>
      <c r="AY165" s="448" t="str">
        <f t="shared" si="72"/>
        <v/>
      </c>
      <c r="AZ165" s="448" t="str">
        <f t="shared" si="73"/>
        <v/>
      </c>
      <c r="BA165" s="428" t="str">
        <f t="shared" si="74"/>
        <v/>
      </c>
      <c r="CO165" s="613" t="str">
        <f t="shared" si="75"/>
        <v/>
      </c>
      <c r="CP165" s="613" t="str">
        <f t="shared" si="76"/>
        <v/>
      </c>
    </row>
    <row r="166" spans="2:94" ht="18" customHeight="1" x14ac:dyDescent="0.2">
      <c r="B166" s="78"/>
      <c r="C166" s="71"/>
      <c r="D166" s="610"/>
      <c r="E166" s="90"/>
      <c r="F166" s="67"/>
      <c r="G166" s="67"/>
      <c r="H166" s="91"/>
      <c r="I166" s="91"/>
      <c r="J166" s="91"/>
      <c r="K166" s="67"/>
      <c r="L166" s="93"/>
      <c r="M166" s="112"/>
      <c r="N166" s="320"/>
      <c r="O166" s="321"/>
      <c r="P166" s="321"/>
      <c r="Q166" s="321"/>
      <c r="R166" s="321"/>
      <c r="S166" s="321"/>
      <c r="T166" s="321"/>
      <c r="U166" s="321"/>
      <c r="V166" s="321"/>
      <c r="W166" s="321"/>
      <c r="X166" s="321"/>
      <c r="Y166" s="322"/>
      <c r="Z166" s="539"/>
      <c r="AA166" s="414">
        <f t="shared" si="52"/>
        <v>1</v>
      </c>
      <c r="AB166" s="96">
        <f t="shared" si="53"/>
        <v>0</v>
      </c>
      <c r="AC166" s="415" t="str">
        <f t="shared" si="54"/>
        <v/>
      </c>
      <c r="AD166" s="440" t="str">
        <f t="shared" si="55"/>
        <v/>
      </c>
      <c r="AE166" s="416">
        <f t="shared" si="56"/>
        <v>1</v>
      </c>
      <c r="AF166" s="416">
        <f t="shared" si="57"/>
        <v>1</v>
      </c>
      <c r="AG166" s="417" t="str">
        <f t="shared" si="58"/>
        <v/>
      </c>
      <c r="AH166" s="417" t="str">
        <f t="shared" si="59"/>
        <v/>
      </c>
      <c r="AI166" s="71"/>
      <c r="AJ166" s="82"/>
      <c r="AL166" s="110" t="str">
        <f t="shared" si="60"/>
        <v/>
      </c>
      <c r="AM166" s="601" t="str">
        <f t="shared" si="61"/>
        <v/>
      </c>
      <c r="AN166" s="428" t="str">
        <f t="shared" si="62"/>
        <v/>
      </c>
      <c r="AO166" s="434"/>
      <c r="AP166" s="447" t="str">
        <f t="shared" si="63"/>
        <v/>
      </c>
      <c r="AQ166" s="448" t="str">
        <f t="shared" si="64"/>
        <v/>
      </c>
      <c r="AR166" s="448" t="str">
        <f t="shared" si="65"/>
        <v/>
      </c>
      <c r="AS166" s="448" t="str">
        <f t="shared" si="66"/>
        <v/>
      </c>
      <c r="AT166" s="448" t="str">
        <f t="shared" si="67"/>
        <v/>
      </c>
      <c r="AU166" s="448" t="str">
        <f t="shared" si="68"/>
        <v/>
      </c>
      <c r="AV166" s="448" t="str">
        <f t="shared" si="69"/>
        <v/>
      </c>
      <c r="AW166" s="448" t="str">
        <f t="shared" si="70"/>
        <v/>
      </c>
      <c r="AX166" s="448" t="str">
        <f t="shared" si="71"/>
        <v/>
      </c>
      <c r="AY166" s="448" t="str">
        <f t="shared" si="72"/>
        <v/>
      </c>
      <c r="AZ166" s="448" t="str">
        <f t="shared" si="73"/>
        <v/>
      </c>
      <c r="BA166" s="428" t="str">
        <f t="shared" si="74"/>
        <v/>
      </c>
      <c r="CO166" s="613" t="str">
        <f t="shared" si="75"/>
        <v/>
      </c>
      <c r="CP166" s="613" t="str">
        <f t="shared" si="76"/>
        <v/>
      </c>
    </row>
    <row r="167" spans="2:94" ht="18" customHeight="1" x14ac:dyDescent="0.2">
      <c r="B167" s="78"/>
      <c r="C167" s="71"/>
      <c r="D167" s="610"/>
      <c r="E167" s="90"/>
      <c r="F167" s="67"/>
      <c r="G167" s="67"/>
      <c r="H167" s="91"/>
      <c r="I167" s="67"/>
      <c r="J167" s="91"/>
      <c r="K167" s="67"/>
      <c r="L167" s="93"/>
      <c r="M167" s="112"/>
      <c r="N167" s="320"/>
      <c r="O167" s="321"/>
      <c r="P167" s="321"/>
      <c r="Q167" s="321"/>
      <c r="R167" s="321"/>
      <c r="S167" s="321"/>
      <c r="T167" s="321"/>
      <c r="U167" s="321"/>
      <c r="V167" s="321"/>
      <c r="W167" s="321"/>
      <c r="X167" s="321"/>
      <c r="Y167" s="322"/>
      <c r="Z167" s="539"/>
      <c r="AA167" s="414">
        <f t="shared" si="52"/>
        <v>1</v>
      </c>
      <c r="AB167" s="96">
        <f t="shared" si="53"/>
        <v>0</v>
      </c>
      <c r="AC167" s="415" t="str">
        <f t="shared" si="54"/>
        <v/>
      </c>
      <c r="AD167" s="440" t="str">
        <f t="shared" si="55"/>
        <v/>
      </c>
      <c r="AE167" s="416">
        <f t="shared" si="56"/>
        <v>1</v>
      </c>
      <c r="AF167" s="416">
        <f t="shared" si="57"/>
        <v>1</v>
      </c>
      <c r="AG167" s="417" t="str">
        <f t="shared" si="58"/>
        <v/>
      </c>
      <c r="AH167" s="417" t="str">
        <f t="shared" si="59"/>
        <v/>
      </c>
      <c r="AI167" s="71"/>
      <c r="AJ167" s="82"/>
      <c r="AL167" s="110" t="str">
        <f t="shared" si="60"/>
        <v/>
      </c>
      <c r="AM167" s="601" t="str">
        <f t="shared" si="61"/>
        <v/>
      </c>
      <c r="AN167" s="428" t="str">
        <f t="shared" si="62"/>
        <v/>
      </c>
      <c r="AO167" s="434"/>
      <c r="AP167" s="447" t="str">
        <f t="shared" si="63"/>
        <v/>
      </c>
      <c r="AQ167" s="448" t="str">
        <f t="shared" si="64"/>
        <v/>
      </c>
      <c r="AR167" s="448" t="str">
        <f t="shared" si="65"/>
        <v/>
      </c>
      <c r="AS167" s="448" t="str">
        <f t="shared" si="66"/>
        <v/>
      </c>
      <c r="AT167" s="448" t="str">
        <f t="shared" si="67"/>
        <v/>
      </c>
      <c r="AU167" s="448" t="str">
        <f t="shared" si="68"/>
        <v/>
      </c>
      <c r="AV167" s="448" t="str">
        <f t="shared" si="69"/>
        <v/>
      </c>
      <c r="AW167" s="448" t="str">
        <f t="shared" si="70"/>
        <v/>
      </c>
      <c r="AX167" s="448" t="str">
        <f t="shared" si="71"/>
        <v/>
      </c>
      <c r="AY167" s="448" t="str">
        <f t="shared" si="72"/>
        <v/>
      </c>
      <c r="AZ167" s="448" t="str">
        <f t="shared" si="73"/>
        <v/>
      </c>
      <c r="BA167" s="428" t="str">
        <f t="shared" si="74"/>
        <v/>
      </c>
      <c r="CO167" s="613" t="str">
        <f t="shared" si="75"/>
        <v/>
      </c>
      <c r="CP167" s="613" t="str">
        <f t="shared" si="76"/>
        <v/>
      </c>
    </row>
    <row r="168" spans="2:94" ht="18" customHeight="1" x14ac:dyDescent="0.2">
      <c r="B168" s="78"/>
      <c r="C168" s="71"/>
      <c r="D168" s="610"/>
      <c r="E168" s="90"/>
      <c r="F168" s="67"/>
      <c r="G168" s="67"/>
      <c r="H168" s="91"/>
      <c r="I168" s="67"/>
      <c r="J168" s="91"/>
      <c r="K168" s="67"/>
      <c r="L168" s="93"/>
      <c r="M168" s="112"/>
      <c r="N168" s="320"/>
      <c r="O168" s="321"/>
      <c r="P168" s="321"/>
      <c r="Q168" s="321"/>
      <c r="R168" s="321"/>
      <c r="S168" s="321"/>
      <c r="T168" s="321"/>
      <c r="U168" s="321"/>
      <c r="V168" s="321"/>
      <c r="W168" s="321"/>
      <c r="X168" s="321"/>
      <c r="Y168" s="322"/>
      <c r="Z168" s="539"/>
      <c r="AA168" s="414">
        <f t="shared" si="52"/>
        <v>1</v>
      </c>
      <c r="AB168" s="96">
        <f t="shared" si="53"/>
        <v>0</v>
      </c>
      <c r="AC168" s="415" t="str">
        <f t="shared" si="54"/>
        <v/>
      </c>
      <c r="AD168" s="440" t="str">
        <f t="shared" si="55"/>
        <v/>
      </c>
      <c r="AE168" s="416">
        <f t="shared" si="56"/>
        <v>1</v>
      </c>
      <c r="AF168" s="416">
        <f t="shared" si="57"/>
        <v>1</v>
      </c>
      <c r="AG168" s="417" t="str">
        <f t="shared" si="58"/>
        <v/>
      </c>
      <c r="AH168" s="417" t="str">
        <f t="shared" si="59"/>
        <v/>
      </c>
      <c r="AI168" s="71"/>
      <c r="AJ168" s="82"/>
      <c r="AL168" s="110" t="str">
        <f t="shared" si="60"/>
        <v/>
      </c>
      <c r="AM168" s="601" t="str">
        <f t="shared" si="61"/>
        <v/>
      </c>
      <c r="AN168" s="428" t="str">
        <f t="shared" si="62"/>
        <v/>
      </c>
      <c r="AO168" s="434"/>
      <c r="AP168" s="447" t="str">
        <f t="shared" si="63"/>
        <v/>
      </c>
      <c r="AQ168" s="448" t="str">
        <f t="shared" si="64"/>
        <v/>
      </c>
      <c r="AR168" s="448" t="str">
        <f t="shared" si="65"/>
        <v/>
      </c>
      <c r="AS168" s="448" t="str">
        <f t="shared" si="66"/>
        <v/>
      </c>
      <c r="AT168" s="448" t="str">
        <f t="shared" si="67"/>
        <v/>
      </c>
      <c r="AU168" s="448" t="str">
        <f t="shared" si="68"/>
        <v/>
      </c>
      <c r="AV168" s="448" t="str">
        <f t="shared" si="69"/>
        <v/>
      </c>
      <c r="AW168" s="448" t="str">
        <f t="shared" si="70"/>
        <v/>
      </c>
      <c r="AX168" s="448" t="str">
        <f t="shared" si="71"/>
        <v/>
      </c>
      <c r="AY168" s="448" t="str">
        <f t="shared" si="72"/>
        <v/>
      </c>
      <c r="AZ168" s="448" t="str">
        <f t="shared" si="73"/>
        <v/>
      </c>
      <c r="BA168" s="428" t="str">
        <f t="shared" si="74"/>
        <v/>
      </c>
      <c r="CO168" s="613" t="str">
        <f t="shared" si="75"/>
        <v/>
      </c>
      <c r="CP168" s="613" t="str">
        <f t="shared" si="76"/>
        <v/>
      </c>
    </row>
    <row r="169" spans="2:94" ht="18" customHeight="1" x14ac:dyDescent="0.2">
      <c r="B169" s="78"/>
      <c r="C169" s="71"/>
      <c r="D169" s="610"/>
      <c r="E169" s="90"/>
      <c r="F169" s="67"/>
      <c r="G169" s="67"/>
      <c r="H169" s="91"/>
      <c r="I169" s="67"/>
      <c r="J169" s="91"/>
      <c r="K169" s="67"/>
      <c r="L169" s="93"/>
      <c r="M169" s="112"/>
      <c r="N169" s="320"/>
      <c r="O169" s="321"/>
      <c r="P169" s="321"/>
      <c r="Q169" s="321"/>
      <c r="R169" s="321"/>
      <c r="S169" s="321"/>
      <c r="T169" s="321"/>
      <c r="U169" s="321"/>
      <c r="V169" s="321"/>
      <c r="W169" s="321"/>
      <c r="X169" s="321"/>
      <c r="Y169" s="322"/>
      <c r="Z169" s="539"/>
      <c r="AA169" s="414">
        <f t="shared" si="52"/>
        <v>1</v>
      </c>
      <c r="AB169" s="96">
        <f t="shared" si="53"/>
        <v>0</v>
      </c>
      <c r="AC169" s="415" t="str">
        <f t="shared" si="54"/>
        <v/>
      </c>
      <c r="AD169" s="440" t="str">
        <f t="shared" si="55"/>
        <v/>
      </c>
      <c r="AE169" s="416">
        <f t="shared" si="56"/>
        <v>1</v>
      </c>
      <c r="AF169" s="416">
        <f t="shared" si="57"/>
        <v>1</v>
      </c>
      <c r="AG169" s="417" t="str">
        <f t="shared" si="58"/>
        <v/>
      </c>
      <c r="AH169" s="417" t="str">
        <f t="shared" si="59"/>
        <v/>
      </c>
      <c r="AI169" s="71"/>
      <c r="AJ169" s="82"/>
      <c r="AL169" s="110" t="str">
        <f t="shared" si="60"/>
        <v/>
      </c>
      <c r="AM169" s="601" t="str">
        <f t="shared" si="61"/>
        <v/>
      </c>
      <c r="AN169" s="428" t="str">
        <f t="shared" si="62"/>
        <v/>
      </c>
      <c r="AO169" s="434"/>
      <c r="AP169" s="447" t="str">
        <f t="shared" si="63"/>
        <v/>
      </c>
      <c r="AQ169" s="448" t="str">
        <f t="shared" si="64"/>
        <v/>
      </c>
      <c r="AR169" s="448" t="str">
        <f t="shared" si="65"/>
        <v/>
      </c>
      <c r="AS169" s="448" t="str">
        <f t="shared" si="66"/>
        <v/>
      </c>
      <c r="AT169" s="448" t="str">
        <f t="shared" si="67"/>
        <v/>
      </c>
      <c r="AU169" s="448" t="str">
        <f t="shared" si="68"/>
        <v/>
      </c>
      <c r="AV169" s="448" t="str">
        <f t="shared" si="69"/>
        <v/>
      </c>
      <c r="AW169" s="448" t="str">
        <f t="shared" si="70"/>
        <v/>
      </c>
      <c r="AX169" s="448" t="str">
        <f t="shared" si="71"/>
        <v/>
      </c>
      <c r="AY169" s="448" t="str">
        <f t="shared" si="72"/>
        <v/>
      </c>
      <c r="AZ169" s="448" t="str">
        <f t="shared" si="73"/>
        <v/>
      </c>
      <c r="BA169" s="428" t="str">
        <f t="shared" si="74"/>
        <v/>
      </c>
      <c r="CO169" s="613" t="str">
        <f t="shared" si="75"/>
        <v/>
      </c>
      <c r="CP169" s="613" t="str">
        <f t="shared" si="76"/>
        <v/>
      </c>
    </row>
    <row r="170" spans="2:94" ht="18" customHeight="1" x14ac:dyDescent="0.2">
      <c r="B170" s="78"/>
      <c r="C170" s="71"/>
      <c r="D170" s="610"/>
      <c r="E170" s="90"/>
      <c r="F170" s="67"/>
      <c r="G170" s="67"/>
      <c r="H170" s="91"/>
      <c r="I170" s="67"/>
      <c r="J170" s="91"/>
      <c r="K170" s="67"/>
      <c r="L170" s="93"/>
      <c r="M170" s="112"/>
      <c r="N170" s="320"/>
      <c r="O170" s="321"/>
      <c r="P170" s="321"/>
      <c r="Q170" s="321"/>
      <c r="R170" s="321"/>
      <c r="S170" s="321"/>
      <c r="T170" s="321"/>
      <c r="U170" s="321"/>
      <c r="V170" s="321"/>
      <c r="W170" s="321"/>
      <c r="X170" s="321"/>
      <c r="Y170" s="322"/>
      <c r="Z170" s="539"/>
      <c r="AA170" s="414">
        <f t="shared" si="52"/>
        <v>1</v>
      </c>
      <c r="AB170" s="96">
        <f t="shared" si="53"/>
        <v>0</v>
      </c>
      <c r="AC170" s="415" t="str">
        <f t="shared" si="54"/>
        <v/>
      </c>
      <c r="AD170" s="440" t="str">
        <f t="shared" si="55"/>
        <v/>
      </c>
      <c r="AE170" s="416">
        <f t="shared" si="56"/>
        <v>1</v>
      </c>
      <c r="AF170" s="416">
        <f t="shared" si="57"/>
        <v>1</v>
      </c>
      <c r="AG170" s="417" t="str">
        <f t="shared" si="58"/>
        <v/>
      </c>
      <c r="AH170" s="417" t="str">
        <f t="shared" si="59"/>
        <v/>
      </c>
      <c r="AI170" s="71"/>
      <c r="AJ170" s="82"/>
      <c r="AL170" s="110" t="str">
        <f t="shared" si="60"/>
        <v/>
      </c>
      <c r="AM170" s="601" t="str">
        <f t="shared" si="61"/>
        <v/>
      </c>
      <c r="AN170" s="428" t="str">
        <f t="shared" si="62"/>
        <v/>
      </c>
      <c r="AO170" s="434"/>
      <c r="AP170" s="447" t="str">
        <f t="shared" si="63"/>
        <v/>
      </c>
      <c r="AQ170" s="448" t="str">
        <f t="shared" si="64"/>
        <v/>
      </c>
      <c r="AR170" s="448" t="str">
        <f t="shared" si="65"/>
        <v/>
      </c>
      <c r="AS170" s="448" t="str">
        <f t="shared" si="66"/>
        <v/>
      </c>
      <c r="AT170" s="448" t="str">
        <f t="shared" si="67"/>
        <v/>
      </c>
      <c r="AU170" s="448" t="str">
        <f t="shared" si="68"/>
        <v/>
      </c>
      <c r="AV170" s="448" t="str">
        <f t="shared" si="69"/>
        <v/>
      </c>
      <c r="AW170" s="448" t="str">
        <f t="shared" si="70"/>
        <v/>
      </c>
      <c r="AX170" s="448" t="str">
        <f t="shared" si="71"/>
        <v/>
      </c>
      <c r="AY170" s="448" t="str">
        <f t="shared" si="72"/>
        <v/>
      </c>
      <c r="AZ170" s="448" t="str">
        <f t="shared" si="73"/>
        <v/>
      </c>
      <c r="BA170" s="428" t="str">
        <f t="shared" si="74"/>
        <v/>
      </c>
      <c r="CO170" s="613" t="str">
        <f t="shared" si="75"/>
        <v/>
      </c>
      <c r="CP170" s="613" t="str">
        <f t="shared" si="76"/>
        <v/>
      </c>
    </row>
    <row r="171" spans="2:94" ht="18" customHeight="1" x14ac:dyDescent="0.2">
      <c r="B171" s="78"/>
      <c r="C171" s="71"/>
      <c r="D171" s="610"/>
      <c r="E171" s="90"/>
      <c r="F171" s="67"/>
      <c r="G171" s="67"/>
      <c r="H171" s="91"/>
      <c r="I171" s="67"/>
      <c r="J171" s="91"/>
      <c r="K171" s="67"/>
      <c r="L171" s="93"/>
      <c r="M171" s="112"/>
      <c r="N171" s="320"/>
      <c r="O171" s="321"/>
      <c r="P171" s="321"/>
      <c r="Q171" s="321"/>
      <c r="R171" s="321"/>
      <c r="S171" s="321"/>
      <c r="T171" s="321"/>
      <c r="U171" s="321"/>
      <c r="V171" s="321"/>
      <c r="W171" s="321"/>
      <c r="X171" s="321"/>
      <c r="Y171" s="322"/>
      <c r="Z171" s="539"/>
      <c r="AA171" s="414">
        <f t="shared" si="52"/>
        <v>1</v>
      </c>
      <c r="AB171" s="96">
        <f t="shared" si="53"/>
        <v>0</v>
      </c>
      <c r="AC171" s="415" t="str">
        <f t="shared" si="54"/>
        <v/>
      </c>
      <c r="AD171" s="440" t="str">
        <f t="shared" si="55"/>
        <v/>
      </c>
      <c r="AE171" s="416">
        <f t="shared" si="56"/>
        <v>1</v>
      </c>
      <c r="AF171" s="416">
        <f t="shared" si="57"/>
        <v>1</v>
      </c>
      <c r="AG171" s="417" t="str">
        <f t="shared" si="58"/>
        <v/>
      </c>
      <c r="AH171" s="417" t="str">
        <f t="shared" si="59"/>
        <v/>
      </c>
      <c r="AI171" s="71"/>
      <c r="AJ171" s="82"/>
      <c r="AL171" s="110" t="str">
        <f t="shared" si="60"/>
        <v/>
      </c>
      <c r="AM171" s="601" t="str">
        <f t="shared" si="61"/>
        <v/>
      </c>
      <c r="AN171" s="428" t="str">
        <f t="shared" si="62"/>
        <v/>
      </c>
      <c r="AO171" s="434"/>
      <c r="AP171" s="447" t="str">
        <f t="shared" si="63"/>
        <v/>
      </c>
      <c r="AQ171" s="448" t="str">
        <f t="shared" si="64"/>
        <v/>
      </c>
      <c r="AR171" s="448" t="str">
        <f t="shared" si="65"/>
        <v/>
      </c>
      <c r="AS171" s="448" t="str">
        <f t="shared" si="66"/>
        <v/>
      </c>
      <c r="AT171" s="448" t="str">
        <f t="shared" si="67"/>
        <v/>
      </c>
      <c r="AU171" s="448" t="str">
        <f t="shared" si="68"/>
        <v/>
      </c>
      <c r="AV171" s="448" t="str">
        <f t="shared" si="69"/>
        <v/>
      </c>
      <c r="AW171" s="448" t="str">
        <f t="shared" si="70"/>
        <v/>
      </c>
      <c r="AX171" s="448" t="str">
        <f t="shared" si="71"/>
        <v/>
      </c>
      <c r="AY171" s="448" t="str">
        <f t="shared" si="72"/>
        <v/>
      </c>
      <c r="AZ171" s="448" t="str">
        <f t="shared" si="73"/>
        <v/>
      </c>
      <c r="BA171" s="428" t="str">
        <f t="shared" si="74"/>
        <v/>
      </c>
      <c r="CO171" s="613" t="str">
        <f t="shared" si="75"/>
        <v/>
      </c>
      <c r="CP171" s="613" t="str">
        <f t="shared" si="76"/>
        <v/>
      </c>
    </row>
    <row r="172" spans="2:94" ht="18" customHeight="1" x14ac:dyDescent="0.2">
      <c r="B172" s="78"/>
      <c r="C172" s="71"/>
      <c r="D172" s="610"/>
      <c r="E172" s="90"/>
      <c r="F172" s="67"/>
      <c r="G172" s="67"/>
      <c r="H172" s="91"/>
      <c r="I172" s="67"/>
      <c r="J172" s="91"/>
      <c r="K172" s="67"/>
      <c r="L172" s="93"/>
      <c r="M172" s="112"/>
      <c r="N172" s="320"/>
      <c r="O172" s="321"/>
      <c r="P172" s="321"/>
      <c r="Q172" s="321"/>
      <c r="R172" s="321"/>
      <c r="S172" s="321"/>
      <c r="T172" s="321"/>
      <c r="U172" s="321"/>
      <c r="V172" s="321"/>
      <c r="W172" s="321"/>
      <c r="X172" s="321"/>
      <c r="Y172" s="322"/>
      <c r="Z172" s="539"/>
      <c r="AA172" s="414">
        <f t="shared" si="52"/>
        <v>1</v>
      </c>
      <c r="AB172" s="96">
        <f t="shared" si="53"/>
        <v>0</v>
      </c>
      <c r="AC172" s="415" t="str">
        <f t="shared" si="54"/>
        <v/>
      </c>
      <c r="AD172" s="440" t="str">
        <f t="shared" si="55"/>
        <v/>
      </c>
      <c r="AE172" s="416">
        <f t="shared" si="56"/>
        <v>1</v>
      </c>
      <c r="AF172" s="416">
        <f t="shared" si="57"/>
        <v>1</v>
      </c>
      <c r="AG172" s="417" t="str">
        <f t="shared" si="58"/>
        <v/>
      </c>
      <c r="AH172" s="417" t="str">
        <f t="shared" si="59"/>
        <v/>
      </c>
      <c r="AI172" s="71"/>
      <c r="AJ172" s="82"/>
      <c r="AL172" s="110" t="str">
        <f t="shared" si="60"/>
        <v/>
      </c>
      <c r="AM172" s="601" t="str">
        <f t="shared" si="61"/>
        <v/>
      </c>
      <c r="AN172" s="428" t="str">
        <f t="shared" si="62"/>
        <v/>
      </c>
      <c r="AO172" s="434"/>
      <c r="AP172" s="447" t="str">
        <f t="shared" si="63"/>
        <v/>
      </c>
      <c r="AQ172" s="448" t="str">
        <f t="shared" si="64"/>
        <v/>
      </c>
      <c r="AR172" s="448" t="str">
        <f t="shared" si="65"/>
        <v/>
      </c>
      <c r="AS172" s="448" t="str">
        <f t="shared" si="66"/>
        <v/>
      </c>
      <c r="AT172" s="448" t="str">
        <f t="shared" si="67"/>
        <v/>
      </c>
      <c r="AU172" s="448" t="str">
        <f t="shared" si="68"/>
        <v/>
      </c>
      <c r="AV172" s="448" t="str">
        <f t="shared" si="69"/>
        <v/>
      </c>
      <c r="AW172" s="448" t="str">
        <f t="shared" si="70"/>
        <v/>
      </c>
      <c r="AX172" s="448" t="str">
        <f t="shared" si="71"/>
        <v/>
      </c>
      <c r="AY172" s="448" t="str">
        <f t="shared" si="72"/>
        <v/>
      </c>
      <c r="AZ172" s="448" t="str">
        <f t="shared" si="73"/>
        <v/>
      </c>
      <c r="BA172" s="428" t="str">
        <f t="shared" si="74"/>
        <v/>
      </c>
      <c r="CO172" s="613" t="str">
        <f t="shared" si="75"/>
        <v/>
      </c>
      <c r="CP172" s="613" t="str">
        <f t="shared" si="76"/>
        <v/>
      </c>
    </row>
    <row r="173" spans="2:94" ht="18" customHeight="1" x14ac:dyDescent="0.2">
      <c r="B173" s="78"/>
      <c r="C173" s="71"/>
      <c r="D173" s="608"/>
      <c r="E173" s="90"/>
      <c r="F173" s="67"/>
      <c r="G173" s="67"/>
      <c r="H173" s="91"/>
      <c r="I173" s="91"/>
      <c r="J173" s="91"/>
      <c r="K173" s="92"/>
      <c r="L173" s="93"/>
      <c r="M173" s="112"/>
      <c r="N173" s="320"/>
      <c r="O173" s="321"/>
      <c r="P173" s="321"/>
      <c r="Q173" s="321"/>
      <c r="R173" s="321"/>
      <c r="S173" s="321"/>
      <c r="T173" s="321"/>
      <c r="U173" s="321"/>
      <c r="V173" s="321"/>
      <c r="W173" s="321"/>
      <c r="X173" s="321"/>
      <c r="Y173" s="322"/>
      <c r="Z173" s="539"/>
      <c r="AA173" s="414">
        <f t="shared" si="52"/>
        <v>1</v>
      </c>
      <c r="AB173" s="96">
        <f t="shared" si="53"/>
        <v>0</v>
      </c>
      <c r="AC173" s="415" t="str">
        <f t="shared" si="54"/>
        <v/>
      </c>
      <c r="AD173" s="440" t="str">
        <f t="shared" si="55"/>
        <v/>
      </c>
      <c r="AE173" s="416">
        <f t="shared" si="56"/>
        <v>1</v>
      </c>
      <c r="AF173" s="416">
        <f t="shared" si="57"/>
        <v>1</v>
      </c>
      <c r="AG173" s="417" t="str">
        <f t="shared" si="58"/>
        <v/>
      </c>
      <c r="AH173" s="417" t="str">
        <f t="shared" si="59"/>
        <v/>
      </c>
      <c r="AI173" s="71"/>
      <c r="AJ173" s="82"/>
      <c r="AL173" s="110" t="str">
        <f t="shared" si="60"/>
        <v/>
      </c>
      <c r="AM173" s="601" t="str">
        <f t="shared" si="61"/>
        <v/>
      </c>
      <c r="AN173" s="428" t="str">
        <f t="shared" si="62"/>
        <v/>
      </c>
      <c r="AO173" s="434"/>
      <c r="AP173" s="447" t="str">
        <f t="shared" si="63"/>
        <v/>
      </c>
      <c r="AQ173" s="448" t="str">
        <f t="shared" si="64"/>
        <v/>
      </c>
      <c r="AR173" s="448" t="str">
        <f t="shared" si="65"/>
        <v/>
      </c>
      <c r="AS173" s="448" t="str">
        <f t="shared" si="66"/>
        <v/>
      </c>
      <c r="AT173" s="448" t="str">
        <f t="shared" si="67"/>
        <v/>
      </c>
      <c r="AU173" s="448" t="str">
        <f t="shared" si="68"/>
        <v/>
      </c>
      <c r="AV173" s="448" t="str">
        <f t="shared" si="69"/>
        <v/>
      </c>
      <c r="AW173" s="448" t="str">
        <f t="shared" si="70"/>
        <v/>
      </c>
      <c r="AX173" s="448" t="str">
        <f t="shared" si="71"/>
        <v/>
      </c>
      <c r="AY173" s="448" t="str">
        <f t="shared" si="72"/>
        <v/>
      </c>
      <c r="AZ173" s="448" t="str">
        <f t="shared" si="73"/>
        <v/>
      </c>
      <c r="BA173" s="428" t="str">
        <f t="shared" si="74"/>
        <v/>
      </c>
      <c r="CO173" s="613" t="str">
        <f t="shared" si="75"/>
        <v/>
      </c>
      <c r="CP173" s="613" t="str">
        <f t="shared" si="76"/>
        <v/>
      </c>
    </row>
    <row r="174" spans="2:94" ht="18" customHeight="1" x14ac:dyDescent="0.2">
      <c r="B174" s="78"/>
      <c r="C174" s="71"/>
      <c r="D174" s="608"/>
      <c r="E174" s="90"/>
      <c r="F174" s="67"/>
      <c r="G174" s="67"/>
      <c r="H174" s="91"/>
      <c r="I174" s="91"/>
      <c r="J174" s="91"/>
      <c r="K174" s="67"/>
      <c r="L174" s="93"/>
      <c r="M174" s="112"/>
      <c r="N174" s="320"/>
      <c r="O174" s="321"/>
      <c r="P174" s="321"/>
      <c r="Q174" s="321"/>
      <c r="R174" s="321"/>
      <c r="S174" s="321"/>
      <c r="T174" s="321"/>
      <c r="U174" s="321"/>
      <c r="V174" s="321"/>
      <c r="W174" s="321"/>
      <c r="X174" s="321"/>
      <c r="Y174" s="322"/>
      <c r="Z174" s="539"/>
      <c r="AA174" s="414">
        <f t="shared" si="52"/>
        <v>1</v>
      </c>
      <c r="AB174" s="96">
        <f t="shared" si="53"/>
        <v>0</v>
      </c>
      <c r="AC174" s="415" t="str">
        <f t="shared" si="54"/>
        <v/>
      </c>
      <c r="AD174" s="440" t="str">
        <f t="shared" si="55"/>
        <v/>
      </c>
      <c r="AE174" s="416">
        <f t="shared" si="56"/>
        <v>1</v>
      </c>
      <c r="AF174" s="416">
        <f t="shared" si="57"/>
        <v>1</v>
      </c>
      <c r="AG174" s="417" t="str">
        <f t="shared" si="58"/>
        <v/>
      </c>
      <c r="AH174" s="417" t="str">
        <f t="shared" si="59"/>
        <v/>
      </c>
      <c r="AI174" s="71"/>
      <c r="AJ174" s="82"/>
      <c r="AL174" s="110" t="str">
        <f t="shared" si="60"/>
        <v/>
      </c>
      <c r="AM174" s="601" t="str">
        <f t="shared" si="61"/>
        <v/>
      </c>
      <c r="AN174" s="428" t="str">
        <f t="shared" si="62"/>
        <v/>
      </c>
      <c r="AO174" s="434"/>
      <c r="AP174" s="447" t="str">
        <f t="shared" si="63"/>
        <v/>
      </c>
      <c r="AQ174" s="448" t="str">
        <f t="shared" si="64"/>
        <v/>
      </c>
      <c r="AR174" s="448" t="str">
        <f t="shared" si="65"/>
        <v/>
      </c>
      <c r="AS174" s="448" t="str">
        <f t="shared" si="66"/>
        <v/>
      </c>
      <c r="AT174" s="448" t="str">
        <f t="shared" si="67"/>
        <v/>
      </c>
      <c r="AU174" s="448" t="str">
        <f t="shared" si="68"/>
        <v/>
      </c>
      <c r="AV174" s="448" t="str">
        <f t="shared" si="69"/>
        <v/>
      </c>
      <c r="AW174" s="448" t="str">
        <f t="shared" si="70"/>
        <v/>
      </c>
      <c r="AX174" s="448" t="str">
        <f t="shared" si="71"/>
        <v/>
      </c>
      <c r="AY174" s="448" t="str">
        <f t="shared" si="72"/>
        <v/>
      </c>
      <c r="AZ174" s="448" t="str">
        <f t="shared" si="73"/>
        <v/>
      </c>
      <c r="BA174" s="428" t="str">
        <f t="shared" si="74"/>
        <v/>
      </c>
      <c r="CO174" s="613" t="str">
        <f t="shared" si="75"/>
        <v/>
      </c>
      <c r="CP174" s="613" t="str">
        <f t="shared" si="76"/>
        <v/>
      </c>
    </row>
    <row r="175" spans="2:94" ht="18" customHeight="1" x14ac:dyDescent="0.2">
      <c r="B175" s="78"/>
      <c r="C175" s="71"/>
      <c r="D175" s="608"/>
      <c r="E175" s="90"/>
      <c r="F175" s="67"/>
      <c r="G175" s="67"/>
      <c r="H175" s="91"/>
      <c r="I175" s="91"/>
      <c r="J175" s="91"/>
      <c r="K175" s="67"/>
      <c r="L175" s="93"/>
      <c r="M175" s="112"/>
      <c r="N175" s="320"/>
      <c r="O175" s="321"/>
      <c r="P175" s="321"/>
      <c r="Q175" s="321"/>
      <c r="R175" s="321"/>
      <c r="S175" s="321"/>
      <c r="T175" s="321"/>
      <c r="U175" s="321"/>
      <c r="V175" s="321"/>
      <c r="W175" s="321"/>
      <c r="X175" s="321"/>
      <c r="Y175" s="322"/>
      <c r="Z175" s="539"/>
      <c r="AA175" s="414">
        <f t="shared" si="52"/>
        <v>1</v>
      </c>
      <c r="AB175" s="96">
        <f t="shared" si="53"/>
        <v>0</v>
      </c>
      <c r="AC175" s="415" t="str">
        <f t="shared" si="54"/>
        <v/>
      </c>
      <c r="AD175" s="440" t="str">
        <f t="shared" si="55"/>
        <v/>
      </c>
      <c r="AE175" s="416">
        <f t="shared" si="56"/>
        <v>1</v>
      </c>
      <c r="AF175" s="416">
        <f t="shared" si="57"/>
        <v>1</v>
      </c>
      <c r="AG175" s="417" t="str">
        <f t="shared" si="58"/>
        <v/>
      </c>
      <c r="AH175" s="417" t="str">
        <f t="shared" si="59"/>
        <v/>
      </c>
      <c r="AI175" s="71"/>
      <c r="AJ175" s="82"/>
      <c r="AL175" s="110" t="str">
        <f t="shared" si="60"/>
        <v/>
      </c>
      <c r="AM175" s="601" t="str">
        <f t="shared" si="61"/>
        <v/>
      </c>
      <c r="AN175" s="428" t="str">
        <f t="shared" si="62"/>
        <v/>
      </c>
      <c r="AO175" s="434"/>
      <c r="AP175" s="447" t="str">
        <f t="shared" si="63"/>
        <v/>
      </c>
      <c r="AQ175" s="448" t="str">
        <f t="shared" si="64"/>
        <v/>
      </c>
      <c r="AR175" s="448" t="str">
        <f t="shared" si="65"/>
        <v/>
      </c>
      <c r="AS175" s="448" t="str">
        <f t="shared" si="66"/>
        <v/>
      </c>
      <c r="AT175" s="448" t="str">
        <f t="shared" si="67"/>
        <v/>
      </c>
      <c r="AU175" s="448" t="str">
        <f t="shared" si="68"/>
        <v/>
      </c>
      <c r="AV175" s="448" t="str">
        <f t="shared" si="69"/>
        <v/>
      </c>
      <c r="AW175" s="448" t="str">
        <f t="shared" si="70"/>
        <v/>
      </c>
      <c r="AX175" s="448" t="str">
        <f t="shared" si="71"/>
        <v/>
      </c>
      <c r="AY175" s="448" t="str">
        <f t="shared" si="72"/>
        <v/>
      </c>
      <c r="AZ175" s="448" t="str">
        <f t="shared" si="73"/>
        <v/>
      </c>
      <c r="BA175" s="428" t="str">
        <f t="shared" si="74"/>
        <v/>
      </c>
      <c r="CO175" s="613" t="str">
        <f t="shared" si="75"/>
        <v/>
      </c>
      <c r="CP175" s="613" t="str">
        <f t="shared" si="76"/>
        <v/>
      </c>
    </row>
    <row r="176" spans="2:94" ht="18" customHeight="1" x14ac:dyDescent="0.2">
      <c r="B176" s="78"/>
      <c r="C176" s="71"/>
      <c r="D176" s="608"/>
      <c r="E176" s="90"/>
      <c r="F176" s="67"/>
      <c r="G176" s="67"/>
      <c r="H176" s="91"/>
      <c r="I176" s="91"/>
      <c r="J176" s="91"/>
      <c r="K176" s="67"/>
      <c r="L176" s="93"/>
      <c r="M176" s="112"/>
      <c r="N176" s="320"/>
      <c r="O176" s="321"/>
      <c r="P176" s="321"/>
      <c r="Q176" s="321"/>
      <c r="R176" s="321"/>
      <c r="S176" s="321"/>
      <c r="T176" s="321"/>
      <c r="U176" s="321"/>
      <c r="V176" s="321"/>
      <c r="W176" s="321"/>
      <c r="X176" s="321"/>
      <c r="Y176" s="322"/>
      <c r="Z176" s="539"/>
      <c r="AA176" s="414">
        <f t="shared" si="52"/>
        <v>1</v>
      </c>
      <c r="AB176" s="96">
        <f t="shared" si="53"/>
        <v>0</v>
      </c>
      <c r="AC176" s="415" t="str">
        <f t="shared" si="54"/>
        <v/>
      </c>
      <c r="AD176" s="440" t="str">
        <f t="shared" si="55"/>
        <v/>
      </c>
      <c r="AE176" s="416">
        <f t="shared" si="56"/>
        <v>1</v>
      </c>
      <c r="AF176" s="416">
        <f t="shared" si="57"/>
        <v>1</v>
      </c>
      <c r="AG176" s="417" t="str">
        <f t="shared" si="58"/>
        <v/>
      </c>
      <c r="AH176" s="417" t="str">
        <f t="shared" si="59"/>
        <v/>
      </c>
      <c r="AI176" s="71"/>
      <c r="AJ176" s="82"/>
      <c r="AL176" s="110" t="str">
        <f t="shared" si="60"/>
        <v/>
      </c>
      <c r="AM176" s="601" t="str">
        <f t="shared" si="61"/>
        <v/>
      </c>
      <c r="AN176" s="428" t="str">
        <f t="shared" si="62"/>
        <v/>
      </c>
      <c r="AO176" s="434"/>
      <c r="AP176" s="447" t="str">
        <f t="shared" si="63"/>
        <v/>
      </c>
      <c r="AQ176" s="448" t="str">
        <f t="shared" si="64"/>
        <v/>
      </c>
      <c r="AR176" s="448" t="str">
        <f t="shared" si="65"/>
        <v/>
      </c>
      <c r="AS176" s="448" t="str">
        <f t="shared" si="66"/>
        <v/>
      </c>
      <c r="AT176" s="448" t="str">
        <f t="shared" si="67"/>
        <v/>
      </c>
      <c r="AU176" s="448" t="str">
        <f t="shared" si="68"/>
        <v/>
      </c>
      <c r="AV176" s="448" t="str">
        <f t="shared" si="69"/>
        <v/>
      </c>
      <c r="AW176" s="448" t="str">
        <f t="shared" si="70"/>
        <v/>
      </c>
      <c r="AX176" s="448" t="str">
        <f t="shared" si="71"/>
        <v/>
      </c>
      <c r="AY176" s="448" t="str">
        <f t="shared" si="72"/>
        <v/>
      </c>
      <c r="AZ176" s="448" t="str">
        <f t="shared" si="73"/>
        <v/>
      </c>
      <c r="BA176" s="428" t="str">
        <f t="shared" si="74"/>
        <v/>
      </c>
      <c r="CO176" s="613" t="str">
        <f t="shared" si="75"/>
        <v/>
      </c>
      <c r="CP176" s="613" t="str">
        <f t="shared" si="76"/>
        <v/>
      </c>
    </row>
    <row r="177" spans="2:94" ht="18" customHeight="1" x14ac:dyDescent="0.2">
      <c r="B177" s="78"/>
      <c r="C177" s="71"/>
      <c r="D177" s="608"/>
      <c r="E177" s="90"/>
      <c r="F177" s="67"/>
      <c r="G177" s="67"/>
      <c r="H177" s="91"/>
      <c r="I177" s="91"/>
      <c r="J177" s="91"/>
      <c r="K177" s="67"/>
      <c r="L177" s="93"/>
      <c r="M177" s="112"/>
      <c r="N177" s="320"/>
      <c r="O177" s="321"/>
      <c r="P177" s="321"/>
      <c r="Q177" s="321"/>
      <c r="R177" s="321"/>
      <c r="S177" s="321"/>
      <c r="T177" s="321"/>
      <c r="U177" s="321"/>
      <c r="V177" s="321"/>
      <c r="W177" s="321"/>
      <c r="X177" s="321"/>
      <c r="Y177" s="322"/>
      <c r="Z177" s="539"/>
      <c r="AA177" s="414">
        <f t="shared" si="52"/>
        <v>1</v>
      </c>
      <c r="AB177" s="96">
        <f t="shared" si="53"/>
        <v>0</v>
      </c>
      <c r="AC177" s="415" t="str">
        <f t="shared" si="54"/>
        <v/>
      </c>
      <c r="AD177" s="440" t="str">
        <f t="shared" si="55"/>
        <v/>
      </c>
      <c r="AE177" s="416">
        <f t="shared" si="56"/>
        <v>1</v>
      </c>
      <c r="AF177" s="416">
        <f t="shared" si="57"/>
        <v>1</v>
      </c>
      <c r="AG177" s="417" t="str">
        <f t="shared" si="58"/>
        <v/>
      </c>
      <c r="AH177" s="417" t="str">
        <f t="shared" si="59"/>
        <v/>
      </c>
      <c r="AI177" s="71"/>
      <c r="AJ177" s="82"/>
      <c r="AL177" s="110" t="str">
        <f t="shared" si="60"/>
        <v/>
      </c>
      <c r="AM177" s="601" t="str">
        <f t="shared" si="61"/>
        <v/>
      </c>
      <c r="AN177" s="428" t="str">
        <f t="shared" si="62"/>
        <v/>
      </c>
      <c r="AO177" s="434"/>
      <c r="AP177" s="447" t="str">
        <f t="shared" si="63"/>
        <v/>
      </c>
      <c r="AQ177" s="448" t="str">
        <f t="shared" si="64"/>
        <v/>
      </c>
      <c r="AR177" s="448" t="str">
        <f t="shared" si="65"/>
        <v/>
      </c>
      <c r="AS177" s="448" t="str">
        <f t="shared" si="66"/>
        <v/>
      </c>
      <c r="AT177" s="448" t="str">
        <f t="shared" si="67"/>
        <v/>
      </c>
      <c r="AU177" s="448" t="str">
        <f t="shared" si="68"/>
        <v/>
      </c>
      <c r="AV177" s="448" t="str">
        <f t="shared" si="69"/>
        <v/>
      </c>
      <c r="AW177" s="448" t="str">
        <f t="shared" si="70"/>
        <v/>
      </c>
      <c r="AX177" s="448" t="str">
        <f t="shared" si="71"/>
        <v/>
      </c>
      <c r="AY177" s="448" t="str">
        <f t="shared" si="72"/>
        <v/>
      </c>
      <c r="AZ177" s="448" t="str">
        <f t="shared" si="73"/>
        <v/>
      </c>
      <c r="BA177" s="428" t="str">
        <f t="shared" si="74"/>
        <v/>
      </c>
      <c r="CO177" s="613" t="str">
        <f t="shared" si="75"/>
        <v/>
      </c>
      <c r="CP177" s="613" t="str">
        <f t="shared" si="76"/>
        <v/>
      </c>
    </row>
    <row r="178" spans="2:94" ht="18" customHeight="1" x14ac:dyDescent="0.2">
      <c r="B178" s="78"/>
      <c r="C178" s="71"/>
      <c r="D178" s="608"/>
      <c r="E178" s="90"/>
      <c r="F178" s="67"/>
      <c r="G178" s="67"/>
      <c r="H178" s="91"/>
      <c r="I178" s="91"/>
      <c r="J178" s="91"/>
      <c r="K178" s="67"/>
      <c r="L178" s="93"/>
      <c r="M178" s="112"/>
      <c r="N178" s="320"/>
      <c r="O178" s="321"/>
      <c r="P178" s="321"/>
      <c r="Q178" s="321"/>
      <c r="R178" s="321"/>
      <c r="S178" s="321"/>
      <c r="T178" s="321"/>
      <c r="U178" s="321"/>
      <c r="V178" s="321"/>
      <c r="W178" s="321"/>
      <c r="X178" s="321"/>
      <c r="Y178" s="322"/>
      <c r="Z178" s="539"/>
      <c r="AA178" s="414">
        <f t="shared" si="52"/>
        <v>1</v>
      </c>
      <c r="AB178" s="96">
        <f t="shared" si="53"/>
        <v>0</v>
      </c>
      <c r="AC178" s="415" t="str">
        <f t="shared" si="54"/>
        <v/>
      </c>
      <c r="AD178" s="440" t="str">
        <f t="shared" si="55"/>
        <v/>
      </c>
      <c r="AE178" s="416">
        <f t="shared" si="56"/>
        <v>1</v>
      </c>
      <c r="AF178" s="416">
        <f t="shared" si="57"/>
        <v>1</v>
      </c>
      <c r="AG178" s="417" t="str">
        <f t="shared" si="58"/>
        <v/>
      </c>
      <c r="AH178" s="417" t="str">
        <f t="shared" si="59"/>
        <v/>
      </c>
      <c r="AI178" s="71"/>
      <c r="AJ178" s="82"/>
      <c r="AL178" s="110" t="str">
        <f t="shared" si="60"/>
        <v/>
      </c>
      <c r="AM178" s="601" t="str">
        <f t="shared" si="61"/>
        <v/>
      </c>
      <c r="AN178" s="428" t="str">
        <f t="shared" si="62"/>
        <v/>
      </c>
      <c r="AO178" s="434"/>
      <c r="AP178" s="447" t="str">
        <f t="shared" si="63"/>
        <v/>
      </c>
      <c r="AQ178" s="448" t="str">
        <f t="shared" si="64"/>
        <v/>
      </c>
      <c r="AR178" s="448" t="str">
        <f t="shared" si="65"/>
        <v/>
      </c>
      <c r="AS178" s="448" t="str">
        <f t="shared" si="66"/>
        <v/>
      </c>
      <c r="AT178" s="448" t="str">
        <f t="shared" si="67"/>
        <v/>
      </c>
      <c r="AU178" s="448" t="str">
        <f t="shared" si="68"/>
        <v/>
      </c>
      <c r="AV178" s="448" t="str">
        <f t="shared" si="69"/>
        <v/>
      </c>
      <c r="AW178" s="448" t="str">
        <f t="shared" si="70"/>
        <v/>
      </c>
      <c r="AX178" s="448" t="str">
        <f t="shared" si="71"/>
        <v/>
      </c>
      <c r="AY178" s="448" t="str">
        <f t="shared" si="72"/>
        <v/>
      </c>
      <c r="AZ178" s="448" t="str">
        <f t="shared" si="73"/>
        <v/>
      </c>
      <c r="BA178" s="428" t="str">
        <f t="shared" si="74"/>
        <v/>
      </c>
      <c r="CO178" s="613" t="str">
        <f t="shared" si="75"/>
        <v/>
      </c>
      <c r="CP178" s="613" t="str">
        <f t="shared" si="76"/>
        <v/>
      </c>
    </row>
    <row r="179" spans="2:94" ht="18" customHeight="1" x14ac:dyDescent="0.2">
      <c r="B179" s="78"/>
      <c r="C179" s="71"/>
      <c r="D179" s="608"/>
      <c r="E179" s="90"/>
      <c r="F179" s="67"/>
      <c r="G179" s="67"/>
      <c r="H179" s="91"/>
      <c r="I179" s="91"/>
      <c r="J179" s="91"/>
      <c r="K179" s="67"/>
      <c r="L179" s="93"/>
      <c r="M179" s="112"/>
      <c r="N179" s="320"/>
      <c r="O179" s="321"/>
      <c r="P179" s="321"/>
      <c r="Q179" s="321"/>
      <c r="R179" s="321"/>
      <c r="S179" s="321"/>
      <c r="T179" s="321"/>
      <c r="U179" s="321"/>
      <c r="V179" s="321"/>
      <c r="W179" s="321"/>
      <c r="X179" s="321"/>
      <c r="Y179" s="322"/>
      <c r="Z179" s="539"/>
      <c r="AA179" s="414">
        <f t="shared" si="52"/>
        <v>1</v>
      </c>
      <c r="AB179" s="96">
        <f t="shared" si="53"/>
        <v>0</v>
      </c>
      <c r="AC179" s="415" t="str">
        <f t="shared" si="54"/>
        <v/>
      </c>
      <c r="AD179" s="440" t="str">
        <f t="shared" si="55"/>
        <v/>
      </c>
      <c r="AE179" s="416">
        <f t="shared" si="56"/>
        <v>1</v>
      </c>
      <c r="AF179" s="416">
        <f t="shared" si="57"/>
        <v>1</v>
      </c>
      <c r="AG179" s="417" t="str">
        <f t="shared" si="58"/>
        <v/>
      </c>
      <c r="AH179" s="417" t="str">
        <f t="shared" si="59"/>
        <v/>
      </c>
      <c r="AI179" s="71"/>
      <c r="AJ179" s="82"/>
      <c r="AL179" s="110" t="str">
        <f t="shared" si="60"/>
        <v/>
      </c>
      <c r="AM179" s="601" t="str">
        <f t="shared" si="61"/>
        <v/>
      </c>
      <c r="AN179" s="428" t="str">
        <f t="shared" si="62"/>
        <v/>
      </c>
      <c r="AO179" s="434"/>
      <c r="AP179" s="447" t="str">
        <f t="shared" si="63"/>
        <v/>
      </c>
      <c r="AQ179" s="448" t="str">
        <f t="shared" si="64"/>
        <v/>
      </c>
      <c r="AR179" s="448" t="str">
        <f t="shared" si="65"/>
        <v/>
      </c>
      <c r="AS179" s="448" t="str">
        <f t="shared" si="66"/>
        <v/>
      </c>
      <c r="AT179" s="448" t="str">
        <f t="shared" si="67"/>
        <v/>
      </c>
      <c r="AU179" s="448" t="str">
        <f t="shared" si="68"/>
        <v/>
      </c>
      <c r="AV179" s="448" t="str">
        <f t="shared" si="69"/>
        <v/>
      </c>
      <c r="AW179" s="448" t="str">
        <f t="shared" si="70"/>
        <v/>
      </c>
      <c r="AX179" s="448" t="str">
        <f t="shared" si="71"/>
        <v/>
      </c>
      <c r="AY179" s="448" t="str">
        <f t="shared" si="72"/>
        <v/>
      </c>
      <c r="AZ179" s="448" t="str">
        <f t="shared" si="73"/>
        <v/>
      </c>
      <c r="BA179" s="428" t="str">
        <f t="shared" si="74"/>
        <v/>
      </c>
      <c r="CO179" s="613" t="str">
        <f t="shared" si="75"/>
        <v/>
      </c>
      <c r="CP179" s="613" t="str">
        <f t="shared" si="76"/>
        <v/>
      </c>
    </row>
    <row r="180" spans="2:94" ht="18" customHeight="1" x14ac:dyDescent="0.2">
      <c r="B180" s="78"/>
      <c r="C180" s="71"/>
      <c r="D180" s="608"/>
      <c r="E180" s="90"/>
      <c r="F180" s="67"/>
      <c r="G180" s="67"/>
      <c r="H180" s="91"/>
      <c r="I180" s="91"/>
      <c r="J180" s="91"/>
      <c r="K180" s="67"/>
      <c r="L180" s="93"/>
      <c r="M180" s="112"/>
      <c r="N180" s="320"/>
      <c r="O180" s="321"/>
      <c r="P180" s="321"/>
      <c r="Q180" s="321"/>
      <c r="R180" s="321"/>
      <c r="S180" s="321"/>
      <c r="T180" s="321"/>
      <c r="U180" s="321"/>
      <c r="V180" s="321"/>
      <c r="W180" s="321"/>
      <c r="X180" s="321"/>
      <c r="Y180" s="322"/>
      <c r="Z180" s="539"/>
      <c r="AA180" s="414">
        <f t="shared" si="52"/>
        <v>1</v>
      </c>
      <c r="AB180" s="96">
        <f t="shared" si="53"/>
        <v>0</v>
      </c>
      <c r="AC180" s="415" t="str">
        <f t="shared" si="54"/>
        <v/>
      </c>
      <c r="AD180" s="440" t="str">
        <f t="shared" si="55"/>
        <v/>
      </c>
      <c r="AE180" s="416">
        <f t="shared" si="56"/>
        <v>1</v>
      </c>
      <c r="AF180" s="416">
        <f t="shared" si="57"/>
        <v>1</v>
      </c>
      <c r="AG180" s="417" t="str">
        <f t="shared" si="58"/>
        <v/>
      </c>
      <c r="AH180" s="417" t="str">
        <f t="shared" si="59"/>
        <v/>
      </c>
      <c r="AI180" s="71"/>
      <c r="AJ180" s="82"/>
      <c r="AL180" s="110" t="str">
        <f t="shared" si="60"/>
        <v/>
      </c>
      <c r="AM180" s="601" t="str">
        <f t="shared" si="61"/>
        <v/>
      </c>
      <c r="AN180" s="428" t="str">
        <f t="shared" si="62"/>
        <v/>
      </c>
      <c r="AO180" s="434"/>
      <c r="AP180" s="447" t="str">
        <f t="shared" si="63"/>
        <v/>
      </c>
      <c r="AQ180" s="448" t="str">
        <f t="shared" si="64"/>
        <v/>
      </c>
      <c r="AR180" s="448" t="str">
        <f t="shared" si="65"/>
        <v/>
      </c>
      <c r="AS180" s="448" t="str">
        <f t="shared" si="66"/>
        <v/>
      </c>
      <c r="AT180" s="448" t="str">
        <f t="shared" si="67"/>
        <v/>
      </c>
      <c r="AU180" s="448" t="str">
        <f t="shared" si="68"/>
        <v/>
      </c>
      <c r="AV180" s="448" t="str">
        <f t="shared" si="69"/>
        <v/>
      </c>
      <c r="AW180" s="448" t="str">
        <f t="shared" si="70"/>
        <v/>
      </c>
      <c r="AX180" s="448" t="str">
        <f t="shared" si="71"/>
        <v/>
      </c>
      <c r="AY180" s="448" t="str">
        <f t="shared" si="72"/>
        <v/>
      </c>
      <c r="AZ180" s="448" t="str">
        <f t="shared" si="73"/>
        <v/>
      </c>
      <c r="BA180" s="428" t="str">
        <f t="shared" si="74"/>
        <v/>
      </c>
      <c r="CO180" s="613" t="str">
        <f t="shared" si="75"/>
        <v/>
      </c>
      <c r="CP180" s="613" t="str">
        <f t="shared" si="76"/>
        <v/>
      </c>
    </row>
    <row r="181" spans="2:94" ht="18" customHeight="1" x14ac:dyDescent="0.2">
      <c r="B181" s="78"/>
      <c r="C181" s="71"/>
      <c r="D181" s="608"/>
      <c r="E181" s="90"/>
      <c r="F181" s="67"/>
      <c r="G181" s="67"/>
      <c r="H181" s="91"/>
      <c r="I181" s="91"/>
      <c r="J181" s="91"/>
      <c r="K181" s="67"/>
      <c r="L181" s="93"/>
      <c r="M181" s="112"/>
      <c r="N181" s="320"/>
      <c r="O181" s="321"/>
      <c r="P181" s="321"/>
      <c r="Q181" s="321"/>
      <c r="R181" s="321"/>
      <c r="S181" s="321"/>
      <c r="T181" s="321"/>
      <c r="U181" s="321"/>
      <c r="V181" s="321"/>
      <c r="W181" s="321"/>
      <c r="X181" s="321"/>
      <c r="Y181" s="322"/>
      <c r="Z181" s="539"/>
      <c r="AA181" s="414">
        <f t="shared" si="52"/>
        <v>1</v>
      </c>
      <c r="AB181" s="96">
        <f t="shared" si="53"/>
        <v>0</v>
      </c>
      <c r="AC181" s="415" t="str">
        <f t="shared" si="54"/>
        <v/>
      </c>
      <c r="AD181" s="440" t="str">
        <f t="shared" si="55"/>
        <v/>
      </c>
      <c r="AE181" s="416">
        <f t="shared" si="56"/>
        <v>1</v>
      </c>
      <c r="AF181" s="416">
        <f t="shared" si="57"/>
        <v>1</v>
      </c>
      <c r="AG181" s="417" t="str">
        <f t="shared" si="58"/>
        <v/>
      </c>
      <c r="AH181" s="417" t="str">
        <f t="shared" si="59"/>
        <v/>
      </c>
      <c r="AI181" s="71"/>
      <c r="AJ181" s="82"/>
      <c r="AL181" s="110" t="str">
        <f t="shared" si="60"/>
        <v/>
      </c>
      <c r="AM181" s="601" t="str">
        <f t="shared" si="61"/>
        <v/>
      </c>
      <c r="AN181" s="428" t="str">
        <f t="shared" si="62"/>
        <v/>
      </c>
      <c r="AO181" s="434"/>
      <c r="AP181" s="447" t="str">
        <f t="shared" si="63"/>
        <v/>
      </c>
      <c r="AQ181" s="448" t="str">
        <f t="shared" si="64"/>
        <v/>
      </c>
      <c r="AR181" s="448" t="str">
        <f t="shared" si="65"/>
        <v/>
      </c>
      <c r="AS181" s="448" t="str">
        <f t="shared" si="66"/>
        <v/>
      </c>
      <c r="AT181" s="448" t="str">
        <f t="shared" si="67"/>
        <v/>
      </c>
      <c r="AU181" s="448" t="str">
        <f t="shared" si="68"/>
        <v/>
      </c>
      <c r="AV181" s="448" t="str">
        <f t="shared" si="69"/>
        <v/>
      </c>
      <c r="AW181" s="448" t="str">
        <f t="shared" si="70"/>
        <v/>
      </c>
      <c r="AX181" s="448" t="str">
        <f t="shared" si="71"/>
        <v/>
      </c>
      <c r="AY181" s="448" t="str">
        <f t="shared" si="72"/>
        <v/>
      </c>
      <c r="AZ181" s="448" t="str">
        <f t="shared" si="73"/>
        <v/>
      </c>
      <c r="BA181" s="428" t="str">
        <f t="shared" si="74"/>
        <v/>
      </c>
      <c r="CO181" s="613" t="str">
        <f t="shared" si="75"/>
        <v/>
      </c>
      <c r="CP181" s="613" t="str">
        <f t="shared" si="76"/>
        <v/>
      </c>
    </row>
    <row r="182" spans="2:94" ht="18" customHeight="1" x14ac:dyDescent="0.2">
      <c r="B182" s="78"/>
      <c r="C182" s="71"/>
      <c r="D182" s="610"/>
      <c r="E182" s="90"/>
      <c r="F182" s="67"/>
      <c r="G182" s="67"/>
      <c r="H182" s="91"/>
      <c r="I182" s="91"/>
      <c r="J182" s="91"/>
      <c r="K182" s="67"/>
      <c r="L182" s="93"/>
      <c r="M182" s="112"/>
      <c r="N182" s="320"/>
      <c r="O182" s="321"/>
      <c r="P182" s="321"/>
      <c r="Q182" s="321"/>
      <c r="R182" s="321"/>
      <c r="S182" s="321"/>
      <c r="T182" s="321"/>
      <c r="U182" s="321"/>
      <c r="V182" s="321"/>
      <c r="W182" s="321"/>
      <c r="X182" s="321"/>
      <c r="Y182" s="322"/>
      <c r="Z182" s="539"/>
      <c r="AA182" s="414">
        <f t="shared" ref="AA182:AA245" si="77">IF(COUNTIF(E182,"事業所外*")+COUNTIF(E182,"工事*")+COUNTIF(E182,"住宅*")+COUNTIF(E182,"他事業所*")+COUNTIF(F182,"再生可能エネルギーを自家消費した電気")&gt;0,-1,1)</f>
        <v>1</v>
      </c>
      <c r="AB182" s="96">
        <f t="shared" ref="AB182:AB245" si="78">IF(Z182="",SUM(N182:Y182)*AA182,SUM(N182:Y182)*Z182*AA182)</f>
        <v>0</v>
      </c>
      <c r="AC182" s="415" t="str">
        <f t="shared" ref="AC182:AC245" si="79">IF(L182="","",AB182/VLOOKUP(L182,$BM$8:$BN$19,2,FALSE)*AE182/AF182)</f>
        <v/>
      </c>
      <c r="AD182" s="440" t="str">
        <f t="shared" ref="AD182:AD245" si="80">IF(F182="","",IF(COUNTIF(F182,"都市ガス*")=0,VLOOKUP(F182,$BE$8:$BJ$43,2,FALSE),VLOOKUP(F182,$BE$51:$BL$52,HLOOKUP(G182,$BG$44:$BL$45,2,FALSE),FALSE)))</f>
        <v/>
      </c>
      <c r="AE182" s="416">
        <f t="shared" ref="AE182:AE245" si="81">IF(COUNTIF(F182,"都市ガス*")=0,1,(101.325+VLOOKUP(K182,$BM$21:$BN$22,2,FALSE))/101.325*273.15/288.15)</f>
        <v>1</v>
      </c>
      <c r="AF182" s="416">
        <f t="shared" ref="AF182:AF245" si="82">IF(COUNTIF(F182,"液化石油ガス*")=0,1,VLOOKUP(L182,$BM$24:$BN$27,2,FALSE))</f>
        <v>1</v>
      </c>
      <c r="AG182" s="417" t="str">
        <f t="shared" ref="AG182:AG245" si="83">IF(L182="","",IF(OR(COUNTIF(F182,"自ら生成した*"),COUNTIF(F182,"再生可能エネルギーを自家消費した電気")),"－",IF(F182="都市ガス13A",IF($BE$44=5,AM182,IF($BE$44=16,IF(Z182="",AN182,Z182*AN182),AC182*AD182)),AC182*AD182)))</f>
        <v/>
      </c>
      <c r="AH182" s="417" t="str">
        <f t="shared" ref="AH182:AH245" si="84">IF(AG182="","",IF(COUNTIF(F182,"自ら生成した*")+COUNTIF(F182,"*買電*")+COUNTIF(F182,"産業用*")+COUNTIF(F182,"冷水")+COUNTIF(F182,"温水")&gt;0,AC182*VLOOKUP(F182,$BE$8:$BK$43,7,FALSE),IF(COUNTIF(F182,"再生可能エネルギーを自家消費した電気")&gt;0,AC182*VLOOKUP(F182,$BE$8:$BK$43,7,FALSE)*0.5,AG182*VLOOKUP(F182,$BE$8:$BK$43,7,FALSE)*44/12)))</f>
        <v/>
      </c>
      <c r="AI182" s="71"/>
      <c r="AJ182" s="82"/>
      <c r="AL182" s="110" t="str">
        <f t="shared" ref="AL182:AL245" si="85">IF(F182="都市ガス13A","case1",IF(F182="都市ガス6A","case2",""))</f>
        <v/>
      </c>
      <c r="AM182" s="601" t="str">
        <f t="shared" ref="AM182:AM245" si="86">IF(COUNTIF(F182,"都市ガス13A")&gt;0,IF(COUNTIF(G182,"青梅ガス")&gt;0,(SUM(N182:T182)*AD182+SUM(U182:Y182)*VLOOKUP(F182,$BE$47:$BL$47,HLOOKUP(G182,$BG$44:$BL$45,2,FALSE),FALSE))*AA182/VLOOKUP(L182,$BM$8:$BN$19,2,FALSE)*AE182/AF182,(SUM(N182:X182)*AD182+Y182*VLOOKUP(F182,$BE$47:$BL$47,HLOOKUP(G182,$BG$44:$BL$45,2,FALSE),FALSE))*AA182/VLOOKUP(L182,$BM$8:$BN$19,2,FALSE)*AE182/AF182),"")</f>
        <v/>
      </c>
      <c r="AN182" s="428" t="str">
        <f t="shared" ref="AN182:AN245" si="87">IF(COUNTIF(F182,"都市ガス13A")&gt;0,IF(COUNTIF(G182,"青梅ガス")&gt;0,(SUM(N182:T182)*AD182+SUM(U182:Y182)*VLOOKUP(F182,$BE$48:$BL$48,HLOOKUP(G182,$BG$44:$BL$45,2,FALSE),FALSE))*AA182/VLOOKUP(L182,$BM$8:$BN$19,2,FALSE)*AE182/AF182,(SUM(N182:X182)*AD182+Y182*VLOOKUP(F182,$BE$48:$BL$48,HLOOKUP(G182,$BG$44:$BL$45,2,FALSE),FALSE))*AA182/VLOOKUP(L182,$BM$8:$BN$19,2,FALSE)*AE182/AF182),"")</f>
        <v/>
      </c>
      <c r="AO182" s="434"/>
      <c r="AP182" s="447" t="str">
        <f t="shared" ref="AP182:AP245" si="88">IF(N182="","",IF($Z182="",N182*$AA182/VLOOKUP($L182,$BM$8:$BN$19,2,FALSE)*$AE182/$AF182,N182*$Z182*$AA182/VLOOKUP($L182,$BM$8:$BN$19,2,FALSE)*$AE182/$AF182))</f>
        <v/>
      </c>
      <c r="AQ182" s="448" t="str">
        <f t="shared" ref="AQ182:AQ245" si="89">IF(O182="","",IF($Z182="",O182*$AA182/VLOOKUP($L182,$BM$8:$BN$19,2,FALSE)*$AE182/$AF182,O182*$Z182*$AA182/VLOOKUP($L182,$BM$8:$BN$19,2,FALSE)*$AE182/$AF182))</f>
        <v/>
      </c>
      <c r="AR182" s="448" t="str">
        <f t="shared" ref="AR182:AR245" si="90">IF(P182="","",IF($Z182="",P182*$AA182/VLOOKUP($L182,$BM$8:$BN$19,2,FALSE)*$AE182/$AF182,P182*$Z182*$AA182/VLOOKUP($L182,$BM$8:$BN$19,2,FALSE)*$AE182/$AF182))</f>
        <v/>
      </c>
      <c r="AS182" s="448" t="str">
        <f t="shared" ref="AS182:AS245" si="91">IF(Q182="","",IF($Z182="",Q182*$AA182/VLOOKUP($L182,$BM$8:$BN$19,2,FALSE)*$AE182/$AF182,Q182*$Z182*$AA182/VLOOKUP($L182,$BM$8:$BN$19,2,FALSE)*$AE182/$AF182))</f>
        <v/>
      </c>
      <c r="AT182" s="448" t="str">
        <f t="shared" ref="AT182:AT245" si="92">IF(R182="","",IF($Z182="",R182*$AA182/VLOOKUP($L182,$BM$8:$BN$19,2,FALSE)*$AE182/$AF182,R182*$Z182*$AA182/VLOOKUP($L182,$BM$8:$BN$19,2,FALSE)*$AE182/$AF182))</f>
        <v/>
      </c>
      <c r="AU182" s="448" t="str">
        <f t="shared" ref="AU182:AU245" si="93">IF(S182="","",IF($Z182="",S182*$AA182/VLOOKUP($L182,$BM$8:$BN$19,2,FALSE)*$AE182/$AF182,S182*$Z182*$AA182/VLOOKUP($L182,$BM$8:$BN$19,2,FALSE)*$AE182/$AF182))</f>
        <v/>
      </c>
      <c r="AV182" s="448" t="str">
        <f t="shared" ref="AV182:AV245" si="94">IF(T182="","",IF($Z182="",T182*$AA182/VLOOKUP($L182,$BM$8:$BN$19,2,FALSE)*$AE182/$AF182,T182*$Z182*$AA182/VLOOKUP($L182,$BM$8:$BN$19,2,FALSE)*$AE182/$AF182))</f>
        <v/>
      </c>
      <c r="AW182" s="448" t="str">
        <f t="shared" ref="AW182:AW245" si="95">IF(U182="","",IF($Z182="",U182*$AA182/VLOOKUP($L182,$BM$8:$BN$19,2,FALSE)*$AE182/$AF182,U182*$Z182*$AA182/VLOOKUP($L182,$BM$8:$BN$19,2,FALSE)*$AE182/$AF182))</f>
        <v/>
      </c>
      <c r="AX182" s="448" t="str">
        <f t="shared" ref="AX182:AX245" si="96">IF(V182="","",IF($Z182="",V182*$AA182/VLOOKUP($L182,$BM$8:$BN$19,2,FALSE)*$AE182/$AF182,V182*$Z182*$AA182/VLOOKUP($L182,$BM$8:$BN$19,2,FALSE)*$AE182/$AF182))</f>
        <v/>
      </c>
      <c r="AY182" s="448" t="str">
        <f t="shared" ref="AY182:AY245" si="97">IF(W182="","",IF($Z182="",W182*$AA182/VLOOKUP($L182,$BM$8:$BN$19,2,FALSE)*$AE182/$AF182,W182*$Z182*$AA182/VLOOKUP($L182,$BM$8:$BN$19,2,FALSE)*$AE182/$AF182))</f>
        <v/>
      </c>
      <c r="AZ182" s="448" t="str">
        <f t="shared" ref="AZ182:AZ245" si="98">IF(X182="","",IF($Z182="",X182*$AA182/VLOOKUP($L182,$BM$8:$BN$19,2,FALSE)*$AE182/$AF182,X182*$Z182*$AA182/VLOOKUP($L182,$BM$8:$BN$19,2,FALSE)*$AE182/$AF182))</f>
        <v/>
      </c>
      <c r="BA182" s="428" t="str">
        <f t="shared" ref="BA182:BA245" si="99">IF(Y182="","",IF($Z182="",Y182*$AA182/VLOOKUP($L182,$BM$8:$BN$19,2,FALSE)*$AE182/$AF182,Y182*$Z182*$AA182/VLOOKUP($L182,$BM$8:$BN$19,2,FALSE)*$AE182/$AF182))</f>
        <v/>
      </c>
      <c r="CO182" s="613" t="str">
        <f t="shared" ref="CO182:CO245" si="100">IF(AND(J182="無",Z182=1),1,IF(AND(J182="無",Z182=""),1,""))</f>
        <v/>
      </c>
      <c r="CP182" s="613" t="str">
        <f t="shared" ref="CP182:CP245" si="101">IF(AND(F182="再生可能エネルギーを自家消費した電気",J182="無"),1,"")</f>
        <v/>
      </c>
    </row>
    <row r="183" spans="2:94" ht="18" customHeight="1" x14ac:dyDescent="0.2">
      <c r="B183" s="78"/>
      <c r="C183" s="71"/>
      <c r="D183" s="610"/>
      <c r="E183" s="90"/>
      <c r="F183" s="67"/>
      <c r="G183" s="67"/>
      <c r="H183" s="91"/>
      <c r="I183" s="91"/>
      <c r="J183" s="91"/>
      <c r="K183" s="67"/>
      <c r="L183" s="93"/>
      <c r="M183" s="112"/>
      <c r="N183" s="320"/>
      <c r="O183" s="321"/>
      <c r="P183" s="321"/>
      <c r="Q183" s="321"/>
      <c r="R183" s="321"/>
      <c r="S183" s="321"/>
      <c r="T183" s="321"/>
      <c r="U183" s="321"/>
      <c r="V183" s="321"/>
      <c r="W183" s="321"/>
      <c r="X183" s="321"/>
      <c r="Y183" s="322"/>
      <c r="Z183" s="539"/>
      <c r="AA183" s="414">
        <f t="shared" si="77"/>
        <v>1</v>
      </c>
      <c r="AB183" s="96">
        <f t="shared" si="78"/>
        <v>0</v>
      </c>
      <c r="AC183" s="415" t="str">
        <f t="shared" si="79"/>
        <v/>
      </c>
      <c r="AD183" s="440" t="str">
        <f t="shared" si="80"/>
        <v/>
      </c>
      <c r="AE183" s="416">
        <f t="shared" si="81"/>
        <v>1</v>
      </c>
      <c r="AF183" s="416">
        <f t="shared" si="82"/>
        <v>1</v>
      </c>
      <c r="AG183" s="417" t="str">
        <f t="shared" si="83"/>
        <v/>
      </c>
      <c r="AH183" s="417" t="str">
        <f t="shared" si="84"/>
        <v/>
      </c>
      <c r="AI183" s="71"/>
      <c r="AJ183" s="82"/>
      <c r="AL183" s="110" t="str">
        <f t="shared" si="85"/>
        <v/>
      </c>
      <c r="AM183" s="601" t="str">
        <f t="shared" si="86"/>
        <v/>
      </c>
      <c r="AN183" s="428" t="str">
        <f t="shared" si="87"/>
        <v/>
      </c>
      <c r="AO183" s="434"/>
      <c r="AP183" s="447" t="str">
        <f t="shared" si="88"/>
        <v/>
      </c>
      <c r="AQ183" s="448" t="str">
        <f t="shared" si="89"/>
        <v/>
      </c>
      <c r="AR183" s="448" t="str">
        <f t="shared" si="90"/>
        <v/>
      </c>
      <c r="AS183" s="448" t="str">
        <f t="shared" si="91"/>
        <v/>
      </c>
      <c r="AT183" s="448" t="str">
        <f t="shared" si="92"/>
        <v/>
      </c>
      <c r="AU183" s="448" t="str">
        <f t="shared" si="93"/>
        <v/>
      </c>
      <c r="AV183" s="448" t="str">
        <f t="shared" si="94"/>
        <v/>
      </c>
      <c r="AW183" s="448" t="str">
        <f t="shared" si="95"/>
        <v/>
      </c>
      <c r="AX183" s="448" t="str">
        <f t="shared" si="96"/>
        <v/>
      </c>
      <c r="AY183" s="448" t="str">
        <f t="shared" si="97"/>
        <v/>
      </c>
      <c r="AZ183" s="448" t="str">
        <f t="shared" si="98"/>
        <v/>
      </c>
      <c r="BA183" s="428" t="str">
        <f t="shared" si="99"/>
        <v/>
      </c>
      <c r="CO183" s="613" t="str">
        <f t="shared" si="100"/>
        <v/>
      </c>
      <c r="CP183" s="613" t="str">
        <f t="shared" si="101"/>
        <v/>
      </c>
    </row>
    <row r="184" spans="2:94" ht="18" customHeight="1" x14ac:dyDescent="0.2">
      <c r="B184" s="78"/>
      <c r="C184" s="71"/>
      <c r="D184" s="610"/>
      <c r="E184" s="90"/>
      <c r="F184" s="67"/>
      <c r="G184" s="67"/>
      <c r="H184" s="91"/>
      <c r="I184" s="67"/>
      <c r="J184" s="91"/>
      <c r="K184" s="67"/>
      <c r="L184" s="93"/>
      <c r="M184" s="112"/>
      <c r="N184" s="320"/>
      <c r="O184" s="321"/>
      <c r="P184" s="321"/>
      <c r="Q184" s="321"/>
      <c r="R184" s="321"/>
      <c r="S184" s="321"/>
      <c r="T184" s="321"/>
      <c r="U184" s="321"/>
      <c r="V184" s="321"/>
      <c r="W184" s="321"/>
      <c r="X184" s="321"/>
      <c r="Y184" s="322"/>
      <c r="Z184" s="539"/>
      <c r="AA184" s="414">
        <f t="shared" si="77"/>
        <v>1</v>
      </c>
      <c r="AB184" s="96">
        <f t="shared" si="78"/>
        <v>0</v>
      </c>
      <c r="AC184" s="415" t="str">
        <f t="shared" si="79"/>
        <v/>
      </c>
      <c r="AD184" s="440" t="str">
        <f t="shared" si="80"/>
        <v/>
      </c>
      <c r="AE184" s="416">
        <f t="shared" si="81"/>
        <v>1</v>
      </c>
      <c r="AF184" s="416">
        <f t="shared" si="82"/>
        <v>1</v>
      </c>
      <c r="AG184" s="417" t="str">
        <f t="shared" si="83"/>
        <v/>
      </c>
      <c r="AH184" s="417" t="str">
        <f t="shared" si="84"/>
        <v/>
      </c>
      <c r="AI184" s="71"/>
      <c r="AJ184" s="82"/>
      <c r="AL184" s="110" t="str">
        <f t="shared" si="85"/>
        <v/>
      </c>
      <c r="AM184" s="601" t="str">
        <f t="shared" si="86"/>
        <v/>
      </c>
      <c r="AN184" s="428" t="str">
        <f t="shared" si="87"/>
        <v/>
      </c>
      <c r="AO184" s="434"/>
      <c r="AP184" s="447" t="str">
        <f t="shared" si="88"/>
        <v/>
      </c>
      <c r="AQ184" s="448" t="str">
        <f t="shared" si="89"/>
        <v/>
      </c>
      <c r="AR184" s="448" t="str">
        <f t="shared" si="90"/>
        <v/>
      </c>
      <c r="AS184" s="448" t="str">
        <f t="shared" si="91"/>
        <v/>
      </c>
      <c r="AT184" s="448" t="str">
        <f t="shared" si="92"/>
        <v/>
      </c>
      <c r="AU184" s="448" t="str">
        <f t="shared" si="93"/>
        <v/>
      </c>
      <c r="AV184" s="448" t="str">
        <f t="shared" si="94"/>
        <v/>
      </c>
      <c r="AW184" s="448" t="str">
        <f t="shared" si="95"/>
        <v/>
      </c>
      <c r="AX184" s="448" t="str">
        <f t="shared" si="96"/>
        <v/>
      </c>
      <c r="AY184" s="448" t="str">
        <f t="shared" si="97"/>
        <v/>
      </c>
      <c r="AZ184" s="448" t="str">
        <f t="shared" si="98"/>
        <v/>
      </c>
      <c r="BA184" s="428" t="str">
        <f t="shared" si="99"/>
        <v/>
      </c>
      <c r="CO184" s="613" t="str">
        <f t="shared" si="100"/>
        <v/>
      </c>
      <c r="CP184" s="613" t="str">
        <f t="shared" si="101"/>
        <v/>
      </c>
    </row>
    <row r="185" spans="2:94" ht="18" customHeight="1" x14ac:dyDescent="0.2">
      <c r="B185" s="78"/>
      <c r="C185" s="71"/>
      <c r="D185" s="610"/>
      <c r="E185" s="90"/>
      <c r="F185" s="67"/>
      <c r="G185" s="67"/>
      <c r="H185" s="91"/>
      <c r="I185" s="67"/>
      <c r="J185" s="91"/>
      <c r="K185" s="67"/>
      <c r="L185" s="93"/>
      <c r="M185" s="112"/>
      <c r="N185" s="320"/>
      <c r="O185" s="321"/>
      <c r="P185" s="321"/>
      <c r="Q185" s="321"/>
      <c r="R185" s="321"/>
      <c r="S185" s="321"/>
      <c r="T185" s="321"/>
      <c r="U185" s="321"/>
      <c r="V185" s="321"/>
      <c r="W185" s="321"/>
      <c r="X185" s="321"/>
      <c r="Y185" s="322"/>
      <c r="Z185" s="539"/>
      <c r="AA185" s="414">
        <f t="shared" si="77"/>
        <v>1</v>
      </c>
      <c r="AB185" s="96">
        <f t="shared" si="78"/>
        <v>0</v>
      </c>
      <c r="AC185" s="415" t="str">
        <f t="shared" si="79"/>
        <v/>
      </c>
      <c r="AD185" s="440" t="str">
        <f t="shared" si="80"/>
        <v/>
      </c>
      <c r="AE185" s="416">
        <f t="shared" si="81"/>
        <v>1</v>
      </c>
      <c r="AF185" s="416">
        <f t="shared" si="82"/>
        <v>1</v>
      </c>
      <c r="AG185" s="417" t="str">
        <f t="shared" si="83"/>
        <v/>
      </c>
      <c r="AH185" s="417" t="str">
        <f t="shared" si="84"/>
        <v/>
      </c>
      <c r="AI185" s="71"/>
      <c r="AJ185" s="82"/>
      <c r="AL185" s="110" t="str">
        <f t="shared" si="85"/>
        <v/>
      </c>
      <c r="AM185" s="601" t="str">
        <f t="shared" si="86"/>
        <v/>
      </c>
      <c r="AN185" s="428" t="str">
        <f t="shared" si="87"/>
        <v/>
      </c>
      <c r="AO185" s="434"/>
      <c r="AP185" s="447" t="str">
        <f t="shared" si="88"/>
        <v/>
      </c>
      <c r="AQ185" s="448" t="str">
        <f t="shared" si="89"/>
        <v/>
      </c>
      <c r="AR185" s="448" t="str">
        <f t="shared" si="90"/>
        <v/>
      </c>
      <c r="AS185" s="448" t="str">
        <f t="shared" si="91"/>
        <v/>
      </c>
      <c r="AT185" s="448" t="str">
        <f t="shared" si="92"/>
        <v/>
      </c>
      <c r="AU185" s="448" t="str">
        <f t="shared" si="93"/>
        <v/>
      </c>
      <c r="AV185" s="448" t="str">
        <f t="shared" si="94"/>
        <v/>
      </c>
      <c r="AW185" s="448" t="str">
        <f t="shared" si="95"/>
        <v/>
      </c>
      <c r="AX185" s="448" t="str">
        <f t="shared" si="96"/>
        <v/>
      </c>
      <c r="AY185" s="448" t="str">
        <f t="shared" si="97"/>
        <v/>
      </c>
      <c r="AZ185" s="448" t="str">
        <f t="shared" si="98"/>
        <v/>
      </c>
      <c r="BA185" s="428" t="str">
        <f t="shared" si="99"/>
        <v/>
      </c>
      <c r="CO185" s="613" t="str">
        <f t="shared" si="100"/>
        <v/>
      </c>
      <c r="CP185" s="613" t="str">
        <f t="shared" si="101"/>
        <v/>
      </c>
    </row>
    <row r="186" spans="2:94" ht="18" customHeight="1" x14ac:dyDescent="0.2">
      <c r="B186" s="78"/>
      <c r="C186" s="71"/>
      <c r="D186" s="610"/>
      <c r="E186" s="90"/>
      <c r="F186" s="67"/>
      <c r="G186" s="67"/>
      <c r="H186" s="91"/>
      <c r="I186" s="67"/>
      <c r="J186" s="91"/>
      <c r="K186" s="67"/>
      <c r="L186" s="93"/>
      <c r="M186" s="112"/>
      <c r="N186" s="320"/>
      <c r="O186" s="321"/>
      <c r="P186" s="321"/>
      <c r="Q186" s="321"/>
      <c r="R186" s="321"/>
      <c r="S186" s="321"/>
      <c r="T186" s="321"/>
      <c r="U186" s="321"/>
      <c r="V186" s="321"/>
      <c r="W186" s="321"/>
      <c r="X186" s="321"/>
      <c r="Y186" s="322"/>
      <c r="Z186" s="539"/>
      <c r="AA186" s="414">
        <f t="shared" si="77"/>
        <v>1</v>
      </c>
      <c r="AB186" s="96">
        <f t="shared" si="78"/>
        <v>0</v>
      </c>
      <c r="AC186" s="415" t="str">
        <f t="shared" si="79"/>
        <v/>
      </c>
      <c r="AD186" s="440" t="str">
        <f t="shared" si="80"/>
        <v/>
      </c>
      <c r="AE186" s="416">
        <f t="shared" si="81"/>
        <v>1</v>
      </c>
      <c r="AF186" s="416">
        <f t="shared" si="82"/>
        <v>1</v>
      </c>
      <c r="AG186" s="417" t="str">
        <f t="shared" si="83"/>
        <v/>
      </c>
      <c r="AH186" s="417" t="str">
        <f t="shared" si="84"/>
        <v/>
      </c>
      <c r="AI186" s="71"/>
      <c r="AJ186" s="82"/>
      <c r="AL186" s="110" t="str">
        <f t="shared" si="85"/>
        <v/>
      </c>
      <c r="AM186" s="601" t="str">
        <f t="shared" si="86"/>
        <v/>
      </c>
      <c r="AN186" s="428" t="str">
        <f t="shared" si="87"/>
        <v/>
      </c>
      <c r="AO186" s="434"/>
      <c r="AP186" s="447" t="str">
        <f t="shared" si="88"/>
        <v/>
      </c>
      <c r="AQ186" s="448" t="str">
        <f t="shared" si="89"/>
        <v/>
      </c>
      <c r="AR186" s="448" t="str">
        <f t="shared" si="90"/>
        <v/>
      </c>
      <c r="AS186" s="448" t="str">
        <f t="shared" si="91"/>
        <v/>
      </c>
      <c r="AT186" s="448" t="str">
        <f t="shared" si="92"/>
        <v/>
      </c>
      <c r="AU186" s="448" t="str">
        <f t="shared" si="93"/>
        <v/>
      </c>
      <c r="AV186" s="448" t="str">
        <f t="shared" si="94"/>
        <v/>
      </c>
      <c r="AW186" s="448" t="str">
        <f t="shared" si="95"/>
        <v/>
      </c>
      <c r="AX186" s="448" t="str">
        <f t="shared" si="96"/>
        <v/>
      </c>
      <c r="AY186" s="448" t="str">
        <f t="shared" si="97"/>
        <v/>
      </c>
      <c r="AZ186" s="448" t="str">
        <f t="shared" si="98"/>
        <v/>
      </c>
      <c r="BA186" s="428" t="str">
        <f t="shared" si="99"/>
        <v/>
      </c>
      <c r="CO186" s="613" t="str">
        <f t="shared" si="100"/>
        <v/>
      </c>
      <c r="CP186" s="613" t="str">
        <f t="shared" si="101"/>
        <v/>
      </c>
    </row>
    <row r="187" spans="2:94" ht="18" customHeight="1" x14ac:dyDescent="0.2">
      <c r="B187" s="78"/>
      <c r="C187" s="71"/>
      <c r="D187" s="610"/>
      <c r="E187" s="90"/>
      <c r="F187" s="67"/>
      <c r="G187" s="67"/>
      <c r="H187" s="91"/>
      <c r="I187" s="67"/>
      <c r="J187" s="91"/>
      <c r="K187" s="67"/>
      <c r="L187" s="93"/>
      <c r="M187" s="112"/>
      <c r="N187" s="320"/>
      <c r="O187" s="321"/>
      <c r="P187" s="321"/>
      <c r="Q187" s="321"/>
      <c r="R187" s="321"/>
      <c r="S187" s="321"/>
      <c r="T187" s="321"/>
      <c r="U187" s="321"/>
      <c r="V187" s="321"/>
      <c r="W187" s="321"/>
      <c r="X187" s="321"/>
      <c r="Y187" s="322"/>
      <c r="Z187" s="539"/>
      <c r="AA187" s="414">
        <f t="shared" si="77"/>
        <v>1</v>
      </c>
      <c r="AB187" s="96">
        <f t="shared" si="78"/>
        <v>0</v>
      </c>
      <c r="AC187" s="415" t="str">
        <f t="shared" si="79"/>
        <v/>
      </c>
      <c r="AD187" s="440" t="str">
        <f t="shared" si="80"/>
        <v/>
      </c>
      <c r="AE187" s="416">
        <f t="shared" si="81"/>
        <v>1</v>
      </c>
      <c r="AF187" s="416">
        <f t="shared" si="82"/>
        <v>1</v>
      </c>
      <c r="AG187" s="417" t="str">
        <f t="shared" si="83"/>
        <v/>
      </c>
      <c r="AH187" s="417" t="str">
        <f t="shared" si="84"/>
        <v/>
      </c>
      <c r="AI187" s="71"/>
      <c r="AJ187" s="82"/>
      <c r="AL187" s="110" t="str">
        <f t="shared" si="85"/>
        <v/>
      </c>
      <c r="AM187" s="601" t="str">
        <f t="shared" si="86"/>
        <v/>
      </c>
      <c r="AN187" s="428" t="str">
        <f t="shared" si="87"/>
        <v/>
      </c>
      <c r="AO187" s="434"/>
      <c r="AP187" s="447" t="str">
        <f t="shared" si="88"/>
        <v/>
      </c>
      <c r="AQ187" s="448" t="str">
        <f t="shared" si="89"/>
        <v/>
      </c>
      <c r="AR187" s="448" t="str">
        <f t="shared" si="90"/>
        <v/>
      </c>
      <c r="AS187" s="448" t="str">
        <f t="shared" si="91"/>
        <v/>
      </c>
      <c r="AT187" s="448" t="str">
        <f t="shared" si="92"/>
        <v/>
      </c>
      <c r="AU187" s="448" t="str">
        <f t="shared" si="93"/>
        <v/>
      </c>
      <c r="AV187" s="448" t="str">
        <f t="shared" si="94"/>
        <v/>
      </c>
      <c r="AW187" s="448" t="str">
        <f t="shared" si="95"/>
        <v/>
      </c>
      <c r="AX187" s="448" t="str">
        <f t="shared" si="96"/>
        <v/>
      </c>
      <c r="AY187" s="448" t="str">
        <f t="shared" si="97"/>
        <v/>
      </c>
      <c r="AZ187" s="448" t="str">
        <f t="shared" si="98"/>
        <v/>
      </c>
      <c r="BA187" s="428" t="str">
        <f t="shared" si="99"/>
        <v/>
      </c>
      <c r="CO187" s="613" t="str">
        <f t="shared" si="100"/>
        <v/>
      </c>
      <c r="CP187" s="613" t="str">
        <f t="shared" si="101"/>
        <v/>
      </c>
    </row>
    <row r="188" spans="2:94" ht="18" customHeight="1" x14ac:dyDescent="0.2">
      <c r="B188" s="78"/>
      <c r="C188" s="71"/>
      <c r="D188" s="610"/>
      <c r="E188" s="90"/>
      <c r="F188" s="67"/>
      <c r="G188" s="67"/>
      <c r="H188" s="91"/>
      <c r="I188" s="67"/>
      <c r="J188" s="91"/>
      <c r="K188" s="67"/>
      <c r="L188" s="93"/>
      <c r="M188" s="112"/>
      <c r="N188" s="320"/>
      <c r="O188" s="321"/>
      <c r="P188" s="321"/>
      <c r="Q188" s="321"/>
      <c r="R188" s="321"/>
      <c r="S188" s="321"/>
      <c r="T188" s="321"/>
      <c r="U188" s="321"/>
      <c r="V188" s="321"/>
      <c r="W188" s="321"/>
      <c r="X188" s="321"/>
      <c r="Y188" s="322"/>
      <c r="Z188" s="539"/>
      <c r="AA188" s="414">
        <f t="shared" si="77"/>
        <v>1</v>
      </c>
      <c r="AB188" s="96">
        <f t="shared" si="78"/>
        <v>0</v>
      </c>
      <c r="AC188" s="415" t="str">
        <f t="shared" si="79"/>
        <v/>
      </c>
      <c r="AD188" s="440" t="str">
        <f t="shared" si="80"/>
        <v/>
      </c>
      <c r="AE188" s="416">
        <f t="shared" si="81"/>
        <v>1</v>
      </c>
      <c r="AF188" s="416">
        <f t="shared" si="82"/>
        <v>1</v>
      </c>
      <c r="AG188" s="417" t="str">
        <f t="shared" si="83"/>
        <v/>
      </c>
      <c r="AH188" s="417" t="str">
        <f t="shared" si="84"/>
        <v/>
      </c>
      <c r="AI188" s="71"/>
      <c r="AJ188" s="82"/>
      <c r="AL188" s="110" t="str">
        <f t="shared" si="85"/>
        <v/>
      </c>
      <c r="AM188" s="601" t="str">
        <f t="shared" si="86"/>
        <v/>
      </c>
      <c r="AN188" s="428" t="str">
        <f t="shared" si="87"/>
        <v/>
      </c>
      <c r="AO188" s="434"/>
      <c r="AP188" s="447" t="str">
        <f t="shared" si="88"/>
        <v/>
      </c>
      <c r="AQ188" s="448" t="str">
        <f t="shared" si="89"/>
        <v/>
      </c>
      <c r="AR188" s="448" t="str">
        <f t="shared" si="90"/>
        <v/>
      </c>
      <c r="AS188" s="448" t="str">
        <f t="shared" si="91"/>
        <v/>
      </c>
      <c r="AT188" s="448" t="str">
        <f t="shared" si="92"/>
        <v/>
      </c>
      <c r="AU188" s="448" t="str">
        <f t="shared" si="93"/>
        <v/>
      </c>
      <c r="AV188" s="448" t="str">
        <f t="shared" si="94"/>
        <v/>
      </c>
      <c r="AW188" s="448" t="str">
        <f t="shared" si="95"/>
        <v/>
      </c>
      <c r="AX188" s="448" t="str">
        <f t="shared" si="96"/>
        <v/>
      </c>
      <c r="AY188" s="448" t="str">
        <f t="shared" si="97"/>
        <v/>
      </c>
      <c r="AZ188" s="448" t="str">
        <f t="shared" si="98"/>
        <v/>
      </c>
      <c r="BA188" s="428" t="str">
        <f t="shared" si="99"/>
        <v/>
      </c>
      <c r="CO188" s="613" t="str">
        <f t="shared" si="100"/>
        <v/>
      </c>
      <c r="CP188" s="613" t="str">
        <f t="shared" si="101"/>
        <v/>
      </c>
    </row>
    <row r="189" spans="2:94" ht="18" customHeight="1" x14ac:dyDescent="0.2">
      <c r="B189" s="78"/>
      <c r="C189" s="71"/>
      <c r="D189" s="610"/>
      <c r="E189" s="90"/>
      <c r="F189" s="67"/>
      <c r="G189" s="67"/>
      <c r="H189" s="91"/>
      <c r="I189" s="67"/>
      <c r="J189" s="91"/>
      <c r="K189" s="67"/>
      <c r="L189" s="93"/>
      <c r="M189" s="112"/>
      <c r="N189" s="320"/>
      <c r="O189" s="321"/>
      <c r="P189" s="321"/>
      <c r="Q189" s="321"/>
      <c r="R189" s="321"/>
      <c r="S189" s="321"/>
      <c r="T189" s="321"/>
      <c r="U189" s="321"/>
      <c r="V189" s="321"/>
      <c r="W189" s="321"/>
      <c r="X189" s="321"/>
      <c r="Y189" s="322"/>
      <c r="Z189" s="539"/>
      <c r="AA189" s="414">
        <f t="shared" si="77"/>
        <v>1</v>
      </c>
      <c r="AB189" s="96">
        <f t="shared" si="78"/>
        <v>0</v>
      </c>
      <c r="AC189" s="415" t="str">
        <f t="shared" si="79"/>
        <v/>
      </c>
      <c r="AD189" s="440" t="str">
        <f t="shared" si="80"/>
        <v/>
      </c>
      <c r="AE189" s="416">
        <f t="shared" si="81"/>
        <v>1</v>
      </c>
      <c r="AF189" s="416">
        <f t="shared" si="82"/>
        <v>1</v>
      </c>
      <c r="AG189" s="417" t="str">
        <f t="shared" si="83"/>
        <v/>
      </c>
      <c r="AH189" s="417" t="str">
        <f t="shared" si="84"/>
        <v/>
      </c>
      <c r="AI189" s="71"/>
      <c r="AJ189" s="82"/>
      <c r="AL189" s="110" t="str">
        <f t="shared" si="85"/>
        <v/>
      </c>
      <c r="AM189" s="601" t="str">
        <f t="shared" si="86"/>
        <v/>
      </c>
      <c r="AN189" s="428" t="str">
        <f t="shared" si="87"/>
        <v/>
      </c>
      <c r="AO189" s="434"/>
      <c r="AP189" s="447" t="str">
        <f t="shared" si="88"/>
        <v/>
      </c>
      <c r="AQ189" s="448" t="str">
        <f t="shared" si="89"/>
        <v/>
      </c>
      <c r="AR189" s="448" t="str">
        <f t="shared" si="90"/>
        <v/>
      </c>
      <c r="AS189" s="448" t="str">
        <f t="shared" si="91"/>
        <v/>
      </c>
      <c r="AT189" s="448" t="str">
        <f t="shared" si="92"/>
        <v/>
      </c>
      <c r="AU189" s="448" t="str">
        <f t="shared" si="93"/>
        <v/>
      </c>
      <c r="AV189" s="448" t="str">
        <f t="shared" si="94"/>
        <v/>
      </c>
      <c r="AW189" s="448" t="str">
        <f t="shared" si="95"/>
        <v/>
      </c>
      <c r="AX189" s="448" t="str">
        <f t="shared" si="96"/>
        <v/>
      </c>
      <c r="AY189" s="448" t="str">
        <f t="shared" si="97"/>
        <v/>
      </c>
      <c r="AZ189" s="448" t="str">
        <f t="shared" si="98"/>
        <v/>
      </c>
      <c r="BA189" s="428" t="str">
        <f t="shared" si="99"/>
        <v/>
      </c>
      <c r="CO189" s="613" t="str">
        <f t="shared" si="100"/>
        <v/>
      </c>
      <c r="CP189" s="613" t="str">
        <f t="shared" si="101"/>
        <v/>
      </c>
    </row>
    <row r="190" spans="2:94" ht="18" customHeight="1" x14ac:dyDescent="0.2">
      <c r="B190" s="78"/>
      <c r="C190" s="71"/>
      <c r="D190" s="608"/>
      <c r="E190" s="90"/>
      <c r="F190" s="67"/>
      <c r="G190" s="67"/>
      <c r="H190" s="91"/>
      <c r="I190" s="91"/>
      <c r="J190" s="91"/>
      <c r="K190" s="92"/>
      <c r="L190" s="93"/>
      <c r="M190" s="112"/>
      <c r="N190" s="320"/>
      <c r="O190" s="321"/>
      <c r="P190" s="321"/>
      <c r="Q190" s="321"/>
      <c r="R190" s="321"/>
      <c r="S190" s="321"/>
      <c r="T190" s="321"/>
      <c r="U190" s="321"/>
      <c r="V190" s="321"/>
      <c r="W190" s="321"/>
      <c r="X190" s="321"/>
      <c r="Y190" s="322"/>
      <c r="Z190" s="539"/>
      <c r="AA190" s="414">
        <f t="shared" si="77"/>
        <v>1</v>
      </c>
      <c r="AB190" s="96">
        <f t="shared" si="78"/>
        <v>0</v>
      </c>
      <c r="AC190" s="415" t="str">
        <f t="shared" si="79"/>
        <v/>
      </c>
      <c r="AD190" s="440" t="str">
        <f t="shared" si="80"/>
        <v/>
      </c>
      <c r="AE190" s="416">
        <f t="shared" si="81"/>
        <v>1</v>
      </c>
      <c r="AF190" s="416">
        <f t="shared" si="82"/>
        <v>1</v>
      </c>
      <c r="AG190" s="417" t="str">
        <f t="shared" si="83"/>
        <v/>
      </c>
      <c r="AH190" s="417" t="str">
        <f t="shared" si="84"/>
        <v/>
      </c>
      <c r="AI190" s="71"/>
      <c r="AJ190" s="82"/>
      <c r="AL190" s="110" t="str">
        <f t="shared" si="85"/>
        <v/>
      </c>
      <c r="AM190" s="601" t="str">
        <f t="shared" si="86"/>
        <v/>
      </c>
      <c r="AN190" s="428" t="str">
        <f t="shared" si="87"/>
        <v/>
      </c>
      <c r="AO190" s="434"/>
      <c r="AP190" s="447" t="str">
        <f t="shared" si="88"/>
        <v/>
      </c>
      <c r="AQ190" s="448" t="str">
        <f t="shared" si="89"/>
        <v/>
      </c>
      <c r="AR190" s="448" t="str">
        <f t="shared" si="90"/>
        <v/>
      </c>
      <c r="AS190" s="448" t="str">
        <f t="shared" si="91"/>
        <v/>
      </c>
      <c r="AT190" s="448" t="str">
        <f t="shared" si="92"/>
        <v/>
      </c>
      <c r="AU190" s="448" t="str">
        <f t="shared" si="93"/>
        <v/>
      </c>
      <c r="AV190" s="448" t="str">
        <f t="shared" si="94"/>
        <v/>
      </c>
      <c r="AW190" s="448" t="str">
        <f t="shared" si="95"/>
        <v/>
      </c>
      <c r="AX190" s="448" t="str">
        <f t="shared" si="96"/>
        <v/>
      </c>
      <c r="AY190" s="448" t="str">
        <f t="shared" si="97"/>
        <v/>
      </c>
      <c r="AZ190" s="448" t="str">
        <f t="shared" si="98"/>
        <v/>
      </c>
      <c r="BA190" s="428" t="str">
        <f t="shared" si="99"/>
        <v/>
      </c>
      <c r="CO190" s="613" t="str">
        <f t="shared" si="100"/>
        <v/>
      </c>
      <c r="CP190" s="613" t="str">
        <f t="shared" si="101"/>
        <v/>
      </c>
    </row>
    <row r="191" spans="2:94" ht="18" customHeight="1" x14ac:dyDescent="0.2">
      <c r="B191" s="78"/>
      <c r="C191" s="71"/>
      <c r="D191" s="608"/>
      <c r="E191" s="90"/>
      <c r="F191" s="67"/>
      <c r="G191" s="67"/>
      <c r="H191" s="91"/>
      <c r="I191" s="91"/>
      <c r="J191" s="91"/>
      <c r="K191" s="67"/>
      <c r="L191" s="93"/>
      <c r="M191" s="112"/>
      <c r="N191" s="320"/>
      <c r="O191" s="321"/>
      <c r="P191" s="321"/>
      <c r="Q191" s="321"/>
      <c r="R191" s="321"/>
      <c r="S191" s="321"/>
      <c r="T191" s="321"/>
      <c r="U191" s="321"/>
      <c r="V191" s="321"/>
      <c r="W191" s="321"/>
      <c r="X191" s="321"/>
      <c r="Y191" s="322"/>
      <c r="Z191" s="539"/>
      <c r="AA191" s="414">
        <f t="shared" si="77"/>
        <v>1</v>
      </c>
      <c r="AB191" s="96">
        <f t="shared" si="78"/>
        <v>0</v>
      </c>
      <c r="AC191" s="415" t="str">
        <f t="shared" si="79"/>
        <v/>
      </c>
      <c r="AD191" s="440" t="str">
        <f t="shared" si="80"/>
        <v/>
      </c>
      <c r="AE191" s="416">
        <f t="shared" si="81"/>
        <v>1</v>
      </c>
      <c r="AF191" s="416">
        <f t="shared" si="82"/>
        <v>1</v>
      </c>
      <c r="AG191" s="417" t="str">
        <f t="shared" si="83"/>
        <v/>
      </c>
      <c r="AH191" s="417" t="str">
        <f t="shared" si="84"/>
        <v/>
      </c>
      <c r="AI191" s="71"/>
      <c r="AJ191" s="82"/>
      <c r="AL191" s="110" t="str">
        <f t="shared" si="85"/>
        <v/>
      </c>
      <c r="AM191" s="601" t="str">
        <f t="shared" si="86"/>
        <v/>
      </c>
      <c r="AN191" s="428" t="str">
        <f t="shared" si="87"/>
        <v/>
      </c>
      <c r="AO191" s="434"/>
      <c r="AP191" s="447" t="str">
        <f t="shared" si="88"/>
        <v/>
      </c>
      <c r="AQ191" s="448" t="str">
        <f t="shared" si="89"/>
        <v/>
      </c>
      <c r="AR191" s="448" t="str">
        <f t="shared" si="90"/>
        <v/>
      </c>
      <c r="AS191" s="448" t="str">
        <f t="shared" si="91"/>
        <v/>
      </c>
      <c r="AT191" s="448" t="str">
        <f t="shared" si="92"/>
        <v/>
      </c>
      <c r="AU191" s="448" t="str">
        <f t="shared" si="93"/>
        <v/>
      </c>
      <c r="AV191" s="448" t="str">
        <f t="shared" si="94"/>
        <v/>
      </c>
      <c r="AW191" s="448" t="str">
        <f t="shared" si="95"/>
        <v/>
      </c>
      <c r="AX191" s="448" t="str">
        <f t="shared" si="96"/>
        <v/>
      </c>
      <c r="AY191" s="448" t="str">
        <f t="shared" si="97"/>
        <v/>
      </c>
      <c r="AZ191" s="448" t="str">
        <f t="shared" si="98"/>
        <v/>
      </c>
      <c r="BA191" s="428" t="str">
        <f t="shared" si="99"/>
        <v/>
      </c>
      <c r="CO191" s="613" t="str">
        <f t="shared" si="100"/>
        <v/>
      </c>
      <c r="CP191" s="613" t="str">
        <f t="shared" si="101"/>
        <v/>
      </c>
    </row>
    <row r="192" spans="2:94" ht="18" customHeight="1" x14ac:dyDescent="0.2">
      <c r="B192" s="78"/>
      <c r="C192" s="71"/>
      <c r="D192" s="608"/>
      <c r="E192" s="90"/>
      <c r="F192" s="67"/>
      <c r="G192" s="67"/>
      <c r="H192" s="91"/>
      <c r="I192" s="91"/>
      <c r="J192" s="91"/>
      <c r="K192" s="67"/>
      <c r="L192" s="93"/>
      <c r="M192" s="112"/>
      <c r="N192" s="320"/>
      <c r="O192" s="321"/>
      <c r="P192" s="321"/>
      <c r="Q192" s="321"/>
      <c r="R192" s="321"/>
      <c r="S192" s="321"/>
      <c r="T192" s="321"/>
      <c r="U192" s="321"/>
      <c r="V192" s="321"/>
      <c r="W192" s="321"/>
      <c r="X192" s="321"/>
      <c r="Y192" s="322"/>
      <c r="Z192" s="539"/>
      <c r="AA192" s="414">
        <f t="shared" si="77"/>
        <v>1</v>
      </c>
      <c r="AB192" s="96">
        <f t="shared" si="78"/>
        <v>0</v>
      </c>
      <c r="AC192" s="415" t="str">
        <f t="shared" si="79"/>
        <v/>
      </c>
      <c r="AD192" s="440" t="str">
        <f t="shared" si="80"/>
        <v/>
      </c>
      <c r="AE192" s="416">
        <f t="shared" si="81"/>
        <v>1</v>
      </c>
      <c r="AF192" s="416">
        <f t="shared" si="82"/>
        <v>1</v>
      </c>
      <c r="AG192" s="417" t="str">
        <f t="shared" si="83"/>
        <v/>
      </c>
      <c r="AH192" s="417" t="str">
        <f t="shared" si="84"/>
        <v/>
      </c>
      <c r="AI192" s="71"/>
      <c r="AJ192" s="82"/>
      <c r="AL192" s="110" t="str">
        <f t="shared" si="85"/>
        <v/>
      </c>
      <c r="AM192" s="601" t="str">
        <f t="shared" si="86"/>
        <v/>
      </c>
      <c r="AN192" s="428" t="str">
        <f t="shared" si="87"/>
        <v/>
      </c>
      <c r="AO192" s="434"/>
      <c r="AP192" s="447" t="str">
        <f t="shared" si="88"/>
        <v/>
      </c>
      <c r="AQ192" s="448" t="str">
        <f t="shared" si="89"/>
        <v/>
      </c>
      <c r="AR192" s="448" t="str">
        <f t="shared" si="90"/>
        <v/>
      </c>
      <c r="AS192" s="448" t="str">
        <f t="shared" si="91"/>
        <v/>
      </c>
      <c r="AT192" s="448" t="str">
        <f t="shared" si="92"/>
        <v/>
      </c>
      <c r="AU192" s="448" t="str">
        <f t="shared" si="93"/>
        <v/>
      </c>
      <c r="AV192" s="448" t="str">
        <f t="shared" si="94"/>
        <v/>
      </c>
      <c r="AW192" s="448" t="str">
        <f t="shared" si="95"/>
        <v/>
      </c>
      <c r="AX192" s="448" t="str">
        <f t="shared" si="96"/>
        <v/>
      </c>
      <c r="AY192" s="448" t="str">
        <f t="shared" si="97"/>
        <v/>
      </c>
      <c r="AZ192" s="448" t="str">
        <f t="shared" si="98"/>
        <v/>
      </c>
      <c r="BA192" s="428" t="str">
        <f t="shared" si="99"/>
        <v/>
      </c>
      <c r="CO192" s="613" t="str">
        <f t="shared" si="100"/>
        <v/>
      </c>
      <c r="CP192" s="613" t="str">
        <f t="shared" si="101"/>
        <v/>
      </c>
    </row>
    <row r="193" spans="2:94" ht="18" customHeight="1" x14ac:dyDescent="0.2">
      <c r="B193" s="78"/>
      <c r="C193" s="71"/>
      <c r="D193" s="608"/>
      <c r="E193" s="90"/>
      <c r="F193" s="67"/>
      <c r="G193" s="67"/>
      <c r="H193" s="91"/>
      <c r="I193" s="91"/>
      <c r="J193" s="91"/>
      <c r="K193" s="67"/>
      <c r="L193" s="93"/>
      <c r="M193" s="112"/>
      <c r="N193" s="320"/>
      <c r="O193" s="321"/>
      <c r="P193" s="321"/>
      <c r="Q193" s="321"/>
      <c r="R193" s="321"/>
      <c r="S193" s="321"/>
      <c r="T193" s="321"/>
      <c r="U193" s="321"/>
      <c r="V193" s="321"/>
      <c r="W193" s="321"/>
      <c r="X193" s="321"/>
      <c r="Y193" s="322"/>
      <c r="Z193" s="539"/>
      <c r="AA193" s="414">
        <f t="shared" si="77"/>
        <v>1</v>
      </c>
      <c r="AB193" s="96">
        <f t="shared" si="78"/>
        <v>0</v>
      </c>
      <c r="AC193" s="415" t="str">
        <f t="shared" si="79"/>
        <v/>
      </c>
      <c r="AD193" s="440" t="str">
        <f t="shared" si="80"/>
        <v/>
      </c>
      <c r="AE193" s="416">
        <f t="shared" si="81"/>
        <v>1</v>
      </c>
      <c r="AF193" s="416">
        <f t="shared" si="82"/>
        <v>1</v>
      </c>
      <c r="AG193" s="417" t="str">
        <f t="shared" si="83"/>
        <v/>
      </c>
      <c r="AH193" s="417" t="str">
        <f t="shared" si="84"/>
        <v/>
      </c>
      <c r="AI193" s="71"/>
      <c r="AJ193" s="82"/>
      <c r="AL193" s="110" t="str">
        <f t="shared" si="85"/>
        <v/>
      </c>
      <c r="AM193" s="601" t="str">
        <f t="shared" si="86"/>
        <v/>
      </c>
      <c r="AN193" s="428" t="str">
        <f t="shared" si="87"/>
        <v/>
      </c>
      <c r="AO193" s="434"/>
      <c r="AP193" s="447" t="str">
        <f t="shared" si="88"/>
        <v/>
      </c>
      <c r="AQ193" s="448" t="str">
        <f t="shared" si="89"/>
        <v/>
      </c>
      <c r="AR193" s="448" t="str">
        <f t="shared" si="90"/>
        <v/>
      </c>
      <c r="AS193" s="448" t="str">
        <f t="shared" si="91"/>
        <v/>
      </c>
      <c r="AT193" s="448" t="str">
        <f t="shared" si="92"/>
        <v/>
      </c>
      <c r="AU193" s="448" t="str">
        <f t="shared" si="93"/>
        <v/>
      </c>
      <c r="AV193" s="448" t="str">
        <f t="shared" si="94"/>
        <v/>
      </c>
      <c r="AW193" s="448" t="str">
        <f t="shared" si="95"/>
        <v/>
      </c>
      <c r="AX193" s="448" t="str">
        <f t="shared" si="96"/>
        <v/>
      </c>
      <c r="AY193" s="448" t="str">
        <f t="shared" si="97"/>
        <v/>
      </c>
      <c r="AZ193" s="448" t="str">
        <f t="shared" si="98"/>
        <v/>
      </c>
      <c r="BA193" s="428" t="str">
        <f t="shared" si="99"/>
        <v/>
      </c>
      <c r="CO193" s="613" t="str">
        <f t="shared" si="100"/>
        <v/>
      </c>
      <c r="CP193" s="613" t="str">
        <f t="shared" si="101"/>
        <v/>
      </c>
    </row>
    <row r="194" spans="2:94" ht="18" customHeight="1" x14ac:dyDescent="0.2">
      <c r="B194" s="78"/>
      <c r="C194" s="71"/>
      <c r="D194" s="608"/>
      <c r="E194" s="90"/>
      <c r="F194" s="67"/>
      <c r="G194" s="67"/>
      <c r="H194" s="91"/>
      <c r="I194" s="91"/>
      <c r="J194" s="91"/>
      <c r="K194" s="67"/>
      <c r="L194" s="93"/>
      <c r="M194" s="112"/>
      <c r="N194" s="320"/>
      <c r="O194" s="321"/>
      <c r="P194" s="321"/>
      <c r="Q194" s="321"/>
      <c r="R194" s="321"/>
      <c r="S194" s="321"/>
      <c r="T194" s="321"/>
      <c r="U194" s="321"/>
      <c r="V194" s="321"/>
      <c r="W194" s="321"/>
      <c r="X194" s="321"/>
      <c r="Y194" s="322"/>
      <c r="Z194" s="539"/>
      <c r="AA194" s="414">
        <f t="shared" si="77"/>
        <v>1</v>
      </c>
      <c r="AB194" s="96">
        <f t="shared" si="78"/>
        <v>0</v>
      </c>
      <c r="AC194" s="415" t="str">
        <f t="shared" si="79"/>
        <v/>
      </c>
      <c r="AD194" s="440" t="str">
        <f t="shared" si="80"/>
        <v/>
      </c>
      <c r="AE194" s="416">
        <f t="shared" si="81"/>
        <v>1</v>
      </c>
      <c r="AF194" s="416">
        <f t="shared" si="82"/>
        <v>1</v>
      </c>
      <c r="AG194" s="417" t="str">
        <f t="shared" si="83"/>
        <v/>
      </c>
      <c r="AH194" s="417" t="str">
        <f t="shared" si="84"/>
        <v/>
      </c>
      <c r="AI194" s="71"/>
      <c r="AJ194" s="82"/>
      <c r="AL194" s="110" t="str">
        <f t="shared" si="85"/>
        <v/>
      </c>
      <c r="AM194" s="601" t="str">
        <f t="shared" si="86"/>
        <v/>
      </c>
      <c r="AN194" s="428" t="str">
        <f t="shared" si="87"/>
        <v/>
      </c>
      <c r="AO194" s="434"/>
      <c r="AP194" s="447" t="str">
        <f t="shared" si="88"/>
        <v/>
      </c>
      <c r="AQ194" s="448" t="str">
        <f t="shared" si="89"/>
        <v/>
      </c>
      <c r="AR194" s="448" t="str">
        <f t="shared" si="90"/>
        <v/>
      </c>
      <c r="AS194" s="448" t="str">
        <f t="shared" si="91"/>
        <v/>
      </c>
      <c r="AT194" s="448" t="str">
        <f t="shared" si="92"/>
        <v/>
      </c>
      <c r="AU194" s="448" t="str">
        <f t="shared" si="93"/>
        <v/>
      </c>
      <c r="AV194" s="448" t="str">
        <f t="shared" si="94"/>
        <v/>
      </c>
      <c r="AW194" s="448" t="str">
        <f t="shared" si="95"/>
        <v/>
      </c>
      <c r="AX194" s="448" t="str">
        <f t="shared" si="96"/>
        <v/>
      </c>
      <c r="AY194" s="448" t="str">
        <f t="shared" si="97"/>
        <v/>
      </c>
      <c r="AZ194" s="448" t="str">
        <f t="shared" si="98"/>
        <v/>
      </c>
      <c r="BA194" s="428" t="str">
        <f t="shared" si="99"/>
        <v/>
      </c>
      <c r="CO194" s="613" t="str">
        <f t="shared" si="100"/>
        <v/>
      </c>
      <c r="CP194" s="613" t="str">
        <f t="shared" si="101"/>
        <v/>
      </c>
    </row>
    <row r="195" spans="2:94" ht="18" customHeight="1" x14ac:dyDescent="0.2">
      <c r="B195" s="78"/>
      <c r="C195" s="71"/>
      <c r="D195" s="608"/>
      <c r="E195" s="90"/>
      <c r="F195" s="67"/>
      <c r="G195" s="67"/>
      <c r="H195" s="91"/>
      <c r="I195" s="91"/>
      <c r="J195" s="91"/>
      <c r="K195" s="67"/>
      <c r="L195" s="93"/>
      <c r="M195" s="112"/>
      <c r="N195" s="320"/>
      <c r="O195" s="321"/>
      <c r="P195" s="321"/>
      <c r="Q195" s="321"/>
      <c r="R195" s="321"/>
      <c r="S195" s="321"/>
      <c r="T195" s="321"/>
      <c r="U195" s="321"/>
      <c r="V195" s="321"/>
      <c r="W195" s="321"/>
      <c r="X195" s="321"/>
      <c r="Y195" s="322"/>
      <c r="Z195" s="539"/>
      <c r="AA195" s="414">
        <f t="shared" si="77"/>
        <v>1</v>
      </c>
      <c r="AB195" s="96">
        <f t="shared" si="78"/>
        <v>0</v>
      </c>
      <c r="AC195" s="415" t="str">
        <f t="shared" si="79"/>
        <v/>
      </c>
      <c r="AD195" s="440" t="str">
        <f t="shared" si="80"/>
        <v/>
      </c>
      <c r="AE195" s="416">
        <f t="shared" si="81"/>
        <v>1</v>
      </c>
      <c r="AF195" s="416">
        <f t="shared" si="82"/>
        <v>1</v>
      </c>
      <c r="AG195" s="417" t="str">
        <f t="shared" si="83"/>
        <v/>
      </c>
      <c r="AH195" s="417" t="str">
        <f t="shared" si="84"/>
        <v/>
      </c>
      <c r="AI195" s="71"/>
      <c r="AJ195" s="82"/>
      <c r="AL195" s="110" t="str">
        <f t="shared" si="85"/>
        <v/>
      </c>
      <c r="AM195" s="601" t="str">
        <f t="shared" si="86"/>
        <v/>
      </c>
      <c r="AN195" s="428" t="str">
        <f t="shared" si="87"/>
        <v/>
      </c>
      <c r="AO195" s="434"/>
      <c r="AP195" s="447" t="str">
        <f t="shared" si="88"/>
        <v/>
      </c>
      <c r="AQ195" s="448" t="str">
        <f t="shared" si="89"/>
        <v/>
      </c>
      <c r="AR195" s="448" t="str">
        <f t="shared" si="90"/>
        <v/>
      </c>
      <c r="AS195" s="448" t="str">
        <f t="shared" si="91"/>
        <v/>
      </c>
      <c r="AT195" s="448" t="str">
        <f t="shared" si="92"/>
        <v/>
      </c>
      <c r="AU195" s="448" t="str">
        <f t="shared" si="93"/>
        <v/>
      </c>
      <c r="AV195" s="448" t="str">
        <f t="shared" si="94"/>
        <v/>
      </c>
      <c r="AW195" s="448" t="str">
        <f t="shared" si="95"/>
        <v/>
      </c>
      <c r="AX195" s="448" t="str">
        <f t="shared" si="96"/>
        <v/>
      </c>
      <c r="AY195" s="448" t="str">
        <f t="shared" si="97"/>
        <v/>
      </c>
      <c r="AZ195" s="448" t="str">
        <f t="shared" si="98"/>
        <v/>
      </c>
      <c r="BA195" s="428" t="str">
        <f t="shared" si="99"/>
        <v/>
      </c>
      <c r="CO195" s="613" t="str">
        <f t="shared" si="100"/>
        <v/>
      </c>
      <c r="CP195" s="613" t="str">
        <f t="shared" si="101"/>
        <v/>
      </c>
    </row>
    <row r="196" spans="2:94" ht="18" customHeight="1" x14ac:dyDescent="0.2">
      <c r="B196" s="78"/>
      <c r="C196" s="71"/>
      <c r="D196" s="608"/>
      <c r="E196" s="90"/>
      <c r="F196" s="67"/>
      <c r="G196" s="67"/>
      <c r="H196" s="91"/>
      <c r="I196" s="91"/>
      <c r="J196" s="91"/>
      <c r="K196" s="67"/>
      <c r="L196" s="93"/>
      <c r="M196" s="112"/>
      <c r="N196" s="320"/>
      <c r="O196" s="321"/>
      <c r="P196" s="321"/>
      <c r="Q196" s="321"/>
      <c r="R196" s="321"/>
      <c r="S196" s="321"/>
      <c r="T196" s="321"/>
      <c r="U196" s="321"/>
      <c r="V196" s="321"/>
      <c r="W196" s="321"/>
      <c r="X196" s="321"/>
      <c r="Y196" s="322"/>
      <c r="Z196" s="539"/>
      <c r="AA196" s="414">
        <f t="shared" si="77"/>
        <v>1</v>
      </c>
      <c r="AB196" s="96">
        <f t="shared" si="78"/>
        <v>0</v>
      </c>
      <c r="AC196" s="415" t="str">
        <f t="shared" si="79"/>
        <v/>
      </c>
      <c r="AD196" s="440" t="str">
        <f t="shared" si="80"/>
        <v/>
      </c>
      <c r="AE196" s="416">
        <f t="shared" si="81"/>
        <v>1</v>
      </c>
      <c r="AF196" s="416">
        <f t="shared" si="82"/>
        <v>1</v>
      </c>
      <c r="AG196" s="417" t="str">
        <f t="shared" si="83"/>
        <v/>
      </c>
      <c r="AH196" s="417" t="str">
        <f t="shared" si="84"/>
        <v/>
      </c>
      <c r="AI196" s="71"/>
      <c r="AJ196" s="82"/>
      <c r="AL196" s="110" t="str">
        <f t="shared" si="85"/>
        <v/>
      </c>
      <c r="AM196" s="601" t="str">
        <f t="shared" si="86"/>
        <v/>
      </c>
      <c r="AN196" s="428" t="str">
        <f t="shared" si="87"/>
        <v/>
      </c>
      <c r="AO196" s="434"/>
      <c r="AP196" s="447" t="str">
        <f t="shared" si="88"/>
        <v/>
      </c>
      <c r="AQ196" s="448" t="str">
        <f t="shared" si="89"/>
        <v/>
      </c>
      <c r="AR196" s="448" t="str">
        <f t="shared" si="90"/>
        <v/>
      </c>
      <c r="AS196" s="448" t="str">
        <f t="shared" si="91"/>
        <v/>
      </c>
      <c r="AT196" s="448" t="str">
        <f t="shared" si="92"/>
        <v/>
      </c>
      <c r="AU196" s="448" t="str">
        <f t="shared" si="93"/>
        <v/>
      </c>
      <c r="AV196" s="448" t="str">
        <f t="shared" si="94"/>
        <v/>
      </c>
      <c r="AW196" s="448" t="str">
        <f t="shared" si="95"/>
        <v/>
      </c>
      <c r="AX196" s="448" t="str">
        <f t="shared" si="96"/>
        <v/>
      </c>
      <c r="AY196" s="448" t="str">
        <f t="shared" si="97"/>
        <v/>
      </c>
      <c r="AZ196" s="448" t="str">
        <f t="shared" si="98"/>
        <v/>
      </c>
      <c r="BA196" s="428" t="str">
        <f t="shared" si="99"/>
        <v/>
      </c>
      <c r="CO196" s="613" t="str">
        <f t="shared" si="100"/>
        <v/>
      </c>
      <c r="CP196" s="613" t="str">
        <f t="shared" si="101"/>
        <v/>
      </c>
    </row>
    <row r="197" spans="2:94" ht="18" customHeight="1" x14ac:dyDescent="0.2">
      <c r="B197" s="78"/>
      <c r="C197" s="71"/>
      <c r="D197" s="608"/>
      <c r="E197" s="90"/>
      <c r="F197" s="67"/>
      <c r="G197" s="67"/>
      <c r="H197" s="91"/>
      <c r="I197" s="91"/>
      <c r="J197" s="91"/>
      <c r="K197" s="67"/>
      <c r="L197" s="93"/>
      <c r="M197" s="112"/>
      <c r="N197" s="320"/>
      <c r="O197" s="321"/>
      <c r="P197" s="321"/>
      <c r="Q197" s="321"/>
      <c r="R197" s="321"/>
      <c r="S197" s="321"/>
      <c r="T197" s="321"/>
      <c r="U197" s="321"/>
      <c r="V197" s="321"/>
      <c r="W197" s="321"/>
      <c r="X197" s="321"/>
      <c r="Y197" s="322"/>
      <c r="Z197" s="539"/>
      <c r="AA197" s="414">
        <f t="shared" si="77"/>
        <v>1</v>
      </c>
      <c r="AB197" s="96">
        <f t="shared" si="78"/>
        <v>0</v>
      </c>
      <c r="AC197" s="415" t="str">
        <f t="shared" si="79"/>
        <v/>
      </c>
      <c r="AD197" s="440" t="str">
        <f t="shared" si="80"/>
        <v/>
      </c>
      <c r="AE197" s="416">
        <f t="shared" si="81"/>
        <v>1</v>
      </c>
      <c r="AF197" s="416">
        <f t="shared" si="82"/>
        <v>1</v>
      </c>
      <c r="AG197" s="417" t="str">
        <f t="shared" si="83"/>
        <v/>
      </c>
      <c r="AH197" s="417" t="str">
        <f t="shared" si="84"/>
        <v/>
      </c>
      <c r="AI197" s="71"/>
      <c r="AJ197" s="82"/>
      <c r="AL197" s="110" t="str">
        <f t="shared" si="85"/>
        <v/>
      </c>
      <c r="AM197" s="601" t="str">
        <f t="shared" si="86"/>
        <v/>
      </c>
      <c r="AN197" s="428" t="str">
        <f t="shared" si="87"/>
        <v/>
      </c>
      <c r="AO197" s="434"/>
      <c r="AP197" s="447" t="str">
        <f t="shared" si="88"/>
        <v/>
      </c>
      <c r="AQ197" s="448" t="str">
        <f t="shared" si="89"/>
        <v/>
      </c>
      <c r="AR197" s="448" t="str">
        <f t="shared" si="90"/>
        <v/>
      </c>
      <c r="AS197" s="448" t="str">
        <f t="shared" si="91"/>
        <v/>
      </c>
      <c r="AT197" s="448" t="str">
        <f t="shared" si="92"/>
        <v/>
      </c>
      <c r="AU197" s="448" t="str">
        <f t="shared" si="93"/>
        <v/>
      </c>
      <c r="AV197" s="448" t="str">
        <f t="shared" si="94"/>
        <v/>
      </c>
      <c r="AW197" s="448" t="str">
        <f t="shared" si="95"/>
        <v/>
      </c>
      <c r="AX197" s="448" t="str">
        <f t="shared" si="96"/>
        <v/>
      </c>
      <c r="AY197" s="448" t="str">
        <f t="shared" si="97"/>
        <v/>
      </c>
      <c r="AZ197" s="448" t="str">
        <f t="shared" si="98"/>
        <v/>
      </c>
      <c r="BA197" s="428" t="str">
        <f t="shared" si="99"/>
        <v/>
      </c>
      <c r="CO197" s="613" t="str">
        <f t="shared" si="100"/>
        <v/>
      </c>
      <c r="CP197" s="613" t="str">
        <f t="shared" si="101"/>
        <v/>
      </c>
    </row>
    <row r="198" spans="2:94" ht="18" customHeight="1" x14ac:dyDescent="0.2">
      <c r="B198" s="78"/>
      <c r="C198" s="71"/>
      <c r="D198" s="608"/>
      <c r="E198" s="90"/>
      <c r="F198" s="67"/>
      <c r="G198" s="67"/>
      <c r="H198" s="91"/>
      <c r="I198" s="91"/>
      <c r="J198" s="91"/>
      <c r="K198" s="67"/>
      <c r="L198" s="93"/>
      <c r="M198" s="112"/>
      <c r="N198" s="320"/>
      <c r="O198" s="321"/>
      <c r="P198" s="321"/>
      <c r="Q198" s="321"/>
      <c r="R198" s="321"/>
      <c r="S198" s="321"/>
      <c r="T198" s="321"/>
      <c r="U198" s="321"/>
      <c r="V198" s="321"/>
      <c r="W198" s="321"/>
      <c r="X198" s="321"/>
      <c r="Y198" s="322"/>
      <c r="Z198" s="539"/>
      <c r="AA198" s="414">
        <f t="shared" si="77"/>
        <v>1</v>
      </c>
      <c r="AB198" s="96">
        <f t="shared" si="78"/>
        <v>0</v>
      </c>
      <c r="AC198" s="415" t="str">
        <f t="shared" si="79"/>
        <v/>
      </c>
      <c r="AD198" s="440" t="str">
        <f t="shared" si="80"/>
        <v/>
      </c>
      <c r="AE198" s="416">
        <f t="shared" si="81"/>
        <v>1</v>
      </c>
      <c r="AF198" s="416">
        <f t="shared" si="82"/>
        <v>1</v>
      </c>
      <c r="AG198" s="417" t="str">
        <f t="shared" si="83"/>
        <v/>
      </c>
      <c r="AH198" s="417" t="str">
        <f t="shared" si="84"/>
        <v/>
      </c>
      <c r="AI198" s="71"/>
      <c r="AJ198" s="82"/>
      <c r="AL198" s="110" t="str">
        <f t="shared" si="85"/>
        <v/>
      </c>
      <c r="AM198" s="601" t="str">
        <f t="shared" si="86"/>
        <v/>
      </c>
      <c r="AN198" s="428" t="str">
        <f t="shared" si="87"/>
        <v/>
      </c>
      <c r="AO198" s="434"/>
      <c r="AP198" s="447" t="str">
        <f t="shared" si="88"/>
        <v/>
      </c>
      <c r="AQ198" s="448" t="str">
        <f t="shared" si="89"/>
        <v/>
      </c>
      <c r="AR198" s="448" t="str">
        <f t="shared" si="90"/>
        <v/>
      </c>
      <c r="AS198" s="448" t="str">
        <f t="shared" si="91"/>
        <v/>
      </c>
      <c r="AT198" s="448" t="str">
        <f t="shared" si="92"/>
        <v/>
      </c>
      <c r="AU198" s="448" t="str">
        <f t="shared" si="93"/>
        <v/>
      </c>
      <c r="AV198" s="448" t="str">
        <f t="shared" si="94"/>
        <v/>
      </c>
      <c r="AW198" s="448" t="str">
        <f t="shared" si="95"/>
        <v/>
      </c>
      <c r="AX198" s="448" t="str">
        <f t="shared" si="96"/>
        <v/>
      </c>
      <c r="AY198" s="448" t="str">
        <f t="shared" si="97"/>
        <v/>
      </c>
      <c r="AZ198" s="448" t="str">
        <f t="shared" si="98"/>
        <v/>
      </c>
      <c r="BA198" s="428" t="str">
        <f t="shared" si="99"/>
        <v/>
      </c>
      <c r="CO198" s="613" t="str">
        <f t="shared" si="100"/>
        <v/>
      </c>
      <c r="CP198" s="613" t="str">
        <f t="shared" si="101"/>
        <v/>
      </c>
    </row>
    <row r="199" spans="2:94" ht="18" customHeight="1" x14ac:dyDescent="0.2">
      <c r="B199" s="78"/>
      <c r="C199" s="71"/>
      <c r="D199" s="610"/>
      <c r="E199" s="90"/>
      <c r="F199" s="67"/>
      <c r="G199" s="67"/>
      <c r="H199" s="91"/>
      <c r="I199" s="91"/>
      <c r="J199" s="91"/>
      <c r="K199" s="67"/>
      <c r="L199" s="93"/>
      <c r="M199" s="112"/>
      <c r="N199" s="320"/>
      <c r="O199" s="321"/>
      <c r="P199" s="321"/>
      <c r="Q199" s="321"/>
      <c r="R199" s="321"/>
      <c r="S199" s="321"/>
      <c r="T199" s="321"/>
      <c r="U199" s="321"/>
      <c r="V199" s="321"/>
      <c r="W199" s="321"/>
      <c r="X199" s="321"/>
      <c r="Y199" s="322"/>
      <c r="Z199" s="539"/>
      <c r="AA199" s="414">
        <f t="shared" si="77"/>
        <v>1</v>
      </c>
      <c r="AB199" s="96">
        <f t="shared" si="78"/>
        <v>0</v>
      </c>
      <c r="AC199" s="415" t="str">
        <f t="shared" si="79"/>
        <v/>
      </c>
      <c r="AD199" s="440" t="str">
        <f t="shared" si="80"/>
        <v/>
      </c>
      <c r="AE199" s="416">
        <f t="shared" si="81"/>
        <v>1</v>
      </c>
      <c r="AF199" s="416">
        <f t="shared" si="82"/>
        <v>1</v>
      </c>
      <c r="AG199" s="417" t="str">
        <f t="shared" si="83"/>
        <v/>
      </c>
      <c r="AH199" s="417" t="str">
        <f t="shared" si="84"/>
        <v/>
      </c>
      <c r="AI199" s="71"/>
      <c r="AJ199" s="82"/>
      <c r="AL199" s="110" t="str">
        <f t="shared" si="85"/>
        <v/>
      </c>
      <c r="AM199" s="601" t="str">
        <f t="shared" si="86"/>
        <v/>
      </c>
      <c r="AN199" s="428" t="str">
        <f t="shared" si="87"/>
        <v/>
      </c>
      <c r="AO199" s="434"/>
      <c r="AP199" s="447" t="str">
        <f t="shared" si="88"/>
        <v/>
      </c>
      <c r="AQ199" s="448" t="str">
        <f t="shared" si="89"/>
        <v/>
      </c>
      <c r="AR199" s="448" t="str">
        <f t="shared" si="90"/>
        <v/>
      </c>
      <c r="AS199" s="448" t="str">
        <f t="shared" si="91"/>
        <v/>
      </c>
      <c r="AT199" s="448" t="str">
        <f t="shared" si="92"/>
        <v/>
      </c>
      <c r="AU199" s="448" t="str">
        <f t="shared" si="93"/>
        <v/>
      </c>
      <c r="AV199" s="448" t="str">
        <f t="shared" si="94"/>
        <v/>
      </c>
      <c r="AW199" s="448" t="str">
        <f t="shared" si="95"/>
        <v/>
      </c>
      <c r="AX199" s="448" t="str">
        <f t="shared" si="96"/>
        <v/>
      </c>
      <c r="AY199" s="448" t="str">
        <f t="shared" si="97"/>
        <v/>
      </c>
      <c r="AZ199" s="448" t="str">
        <f t="shared" si="98"/>
        <v/>
      </c>
      <c r="BA199" s="428" t="str">
        <f t="shared" si="99"/>
        <v/>
      </c>
      <c r="CO199" s="613" t="str">
        <f t="shared" si="100"/>
        <v/>
      </c>
      <c r="CP199" s="613" t="str">
        <f t="shared" si="101"/>
        <v/>
      </c>
    </row>
    <row r="200" spans="2:94" ht="18" customHeight="1" x14ac:dyDescent="0.2">
      <c r="B200" s="78"/>
      <c r="C200" s="71"/>
      <c r="D200" s="610"/>
      <c r="E200" s="90"/>
      <c r="F200" s="67"/>
      <c r="G200" s="67"/>
      <c r="H200" s="91"/>
      <c r="I200" s="91"/>
      <c r="J200" s="91"/>
      <c r="K200" s="67"/>
      <c r="L200" s="93"/>
      <c r="M200" s="112"/>
      <c r="N200" s="320"/>
      <c r="O200" s="321"/>
      <c r="P200" s="321"/>
      <c r="Q200" s="321"/>
      <c r="R200" s="321"/>
      <c r="S200" s="321"/>
      <c r="T200" s="321"/>
      <c r="U200" s="321"/>
      <c r="V200" s="321"/>
      <c r="W200" s="321"/>
      <c r="X200" s="321"/>
      <c r="Y200" s="322"/>
      <c r="Z200" s="539"/>
      <c r="AA200" s="414">
        <f t="shared" si="77"/>
        <v>1</v>
      </c>
      <c r="AB200" s="96">
        <f t="shared" si="78"/>
        <v>0</v>
      </c>
      <c r="AC200" s="415" t="str">
        <f t="shared" si="79"/>
        <v/>
      </c>
      <c r="AD200" s="440" t="str">
        <f t="shared" si="80"/>
        <v/>
      </c>
      <c r="AE200" s="416">
        <f t="shared" si="81"/>
        <v>1</v>
      </c>
      <c r="AF200" s="416">
        <f t="shared" si="82"/>
        <v>1</v>
      </c>
      <c r="AG200" s="417" t="str">
        <f t="shared" si="83"/>
        <v/>
      </c>
      <c r="AH200" s="417" t="str">
        <f t="shared" si="84"/>
        <v/>
      </c>
      <c r="AI200" s="71"/>
      <c r="AJ200" s="82"/>
      <c r="AL200" s="110" t="str">
        <f t="shared" si="85"/>
        <v/>
      </c>
      <c r="AM200" s="601" t="str">
        <f t="shared" si="86"/>
        <v/>
      </c>
      <c r="AN200" s="428" t="str">
        <f t="shared" si="87"/>
        <v/>
      </c>
      <c r="AO200" s="434"/>
      <c r="AP200" s="447" t="str">
        <f t="shared" si="88"/>
        <v/>
      </c>
      <c r="AQ200" s="448" t="str">
        <f t="shared" si="89"/>
        <v/>
      </c>
      <c r="AR200" s="448" t="str">
        <f t="shared" si="90"/>
        <v/>
      </c>
      <c r="AS200" s="448" t="str">
        <f t="shared" si="91"/>
        <v/>
      </c>
      <c r="AT200" s="448" t="str">
        <f t="shared" si="92"/>
        <v/>
      </c>
      <c r="AU200" s="448" t="str">
        <f t="shared" si="93"/>
        <v/>
      </c>
      <c r="AV200" s="448" t="str">
        <f t="shared" si="94"/>
        <v/>
      </c>
      <c r="AW200" s="448" t="str">
        <f t="shared" si="95"/>
        <v/>
      </c>
      <c r="AX200" s="448" t="str">
        <f t="shared" si="96"/>
        <v/>
      </c>
      <c r="AY200" s="448" t="str">
        <f t="shared" si="97"/>
        <v/>
      </c>
      <c r="AZ200" s="448" t="str">
        <f t="shared" si="98"/>
        <v/>
      </c>
      <c r="BA200" s="428" t="str">
        <f t="shared" si="99"/>
        <v/>
      </c>
      <c r="CO200" s="613" t="str">
        <f t="shared" si="100"/>
        <v/>
      </c>
      <c r="CP200" s="613" t="str">
        <f t="shared" si="101"/>
        <v/>
      </c>
    </row>
    <row r="201" spans="2:94" ht="18" customHeight="1" x14ac:dyDescent="0.2">
      <c r="B201" s="78"/>
      <c r="C201" s="71"/>
      <c r="D201" s="610"/>
      <c r="E201" s="90"/>
      <c r="F201" s="67"/>
      <c r="G201" s="67"/>
      <c r="H201" s="91"/>
      <c r="I201" s="67"/>
      <c r="J201" s="91"/>
      <c r="K201" s="67"/>
      <c r="L201" s="93"/>
      <c r="M201" s="112"/>
      <c r="N201" s="320"/>
      <c r="O201" s="321"/>
      <c r="P201" s="321"/>
      <c r="Q201" s="321"/>
      <c r="R201" s="321"/>
      <c r="S201" s="321"/>
      <c r="T201" s="321"/>
      <c r="U201" s="321"/>
      <c r="V201" s="321"/>
      <c r="W201" s="321"/>
      <c r="X201" s="321"/>
      <c r="Y201" s="322"/>
      <c r="Z201" s="539"/>
      <c r="AA201" s="414">
        <f t="shared" si="77"/>
        <v>1</v>
      </c>
      <c r="AB201" s="96">
        <f t="shared" si="78"/>
        <v>0</v>
      </c>
      <c r="AC201" s="415" t="str">
        <f t="shared" si="79"/>
        <v/>
      </c>
      <c r="AD201" s="440" t="str">
        <f t="shared" si="80"/>
        <v/>
      </c>
      <c r="AE201" s="416">
        <f t="shared" si="81"/>
        <v>1</v>
      </c>
      <c r="AF201" s="416">
        <f t="shared" si="82"/>
        <v>1</v>
      </c>
      <c r="AG201" s="417" t="str">
        <f t="shared" si="83"/>
        <v/>
      </c>
      <c r="AH201" s="417" t="str">
        <f t="shared" si="84"/>
        <v/>
      </c>
      <c r="AI201" s="71"/>
      <c r="AJ201" s="82"/>
      <c r="AL201" s="110" t="str">
        <f t="shared" si="85"/>
        <v/>
      </c>
      <c r="AM201" s="601" t="str">
        <f t="shared" si="86"/>
        <v/>
      </c>
      <c r="AN201" s="428" t="str">
        <f t="shared" si="87"/>
        <v/>
      </c>
      <c r="AO201" s="434"/>
      <c r="AP201" s="447" t="str">
        <f t="shared" si="88"/>
        <v/>
      </c>
      <c r="AQ201" s="448" t="str">
        <f t="shared" si="89"/>
        <v/>
      </c>
      <c r="AR201" s="448" t="str">
        <f t="shared" si="90"/>
        <v/>
      </c>
      <c r="AS201" s="448" t="str">
        <f t="shared" si="91"/>
        <v/>
      </c>
      <c r="AT201" s="448" t="str">
        <f t="shared" si="92"/>
        <v/>
      </c>
      <c r="AU201" s="448" t="str">
        <f t="shared" si="93"/>
        <v/>
      </c>
      <c r="AV201" s="448" t="str">
        <f t="shared" si="94"/>
        <v/>
      </c>
      <c r="AW201" s="448" t="str">
        <f t="shared" si="95"/>
        <v/>
      </c>
      <c r="AX201" s="448" t="str">
        <f t="shared" si="96"/>
        <v/>
      </c>
      <c r="AY201" s="448" t="str">
        <f t="shared" si="97"/>
        <v/>
      </c>
      <c r="AZ201" s="448" t="str">
        <f t="shared" si="98"/>
        <v/>
      </c>
      <c r="BA201" s="428" t="str">
        <f t="shared" si="99"/>
        <v/>
      </c>
      <c r="CO201" s="613" t="str">
        <f t="shared" si="100"/>
        <v/>
      </c>
      <c r="CP201" s="613" t="str">
        <f t="shared" si="101"/>
        <v/>
      </c>
    </row>
    <row r="202" spans="2:94" ht="18" customHeight="1" x14ac:dyDescent="0.2">
      <c r="B202" s="78"/>
      <c r="C202" s="71"/>
      <c r="D202" s="610"/>
      <c r="E202" s="90"/>
      <c r="F202" s="67"/>
      <c r="G202" s="67"/>
      <c r="H202" s="91"/>
      <c r="I202" s="67"/>
      <c r="J202" s="91"/>
      <c r="K202" s="67"/>
      <c r="L202" s="93"/>
      <c r="M202" s="112"/>
      <c r="N202" s="320"/>
      <c r="O202" s="321"/>
      <c r="P202" s="321"/>
      <c r="Q202" s="321"/>
      <c r="R202" s="321"/>
      <c r="S202" s="321"/>
      <c r="T202" s="321"/>
      <c r="U202" s="321"/>
      <c r="V202" s="321"/>
      <c r="W202" s="321"/>
      <c r="X202" s="321"/>
      <c r="Y202" s="322"/>
      <c r="Z202" s="539"/>
      <c r="AA202" s="414">
        <f t="shared" si="77"/>
        <v>1</v>
      </c>
      <c r="AB202" s="96">
        <f t="shared" si="78"/>
        <v>0</v>
      </c>
      <c r="AC202" s="415" t="str">
        <f t="shared" si="79"/>
        <v/>
      </c>
      <c r="AD202" s="440" t="str">
        <f t="shared" si="80"/>
        <v/>
      </c>
      <c r="AE202" s="416">
        <f t="shared" si="81"/>
        <v>1</v>
      </c>
      <c r="AF202" s="416">
        <f t="shared" si="82"/>
        <v>1</v>
      </c>
      <c r="AG202" s="417" t="str">
        <f t="shared" si="83"/>
        <v/>
      </c>
      <c r="AH202" s="417" t="str">
        <f t="shared" si="84"/>
        <v/>
      </c>
      <c r="AI202" s="71"/>
      <c r="AJ202" s="82"/>
      <c r="AL202" s="110" t="str">
        <f t="shared" si="85"/>
        <v/>
      </c>
      <c r="AM202" s="601" t="str">
        <f t="shared" si="86"/>
        <v/>
      </c>
      <c r="AN202" s="428" t="str">
        <f t="shared" si="87"/>
        <v/>
      </c>
      <c r="AO202" s="434"/>
      <c r="AP202" s="447" t="str">
        <f t="shared" si="88"/>
        <v/>
      </c>
      <c r="AQ202" s="448" t="str">
        <f t="shared" si="89"/>
        <v/>
      </c>
      <c r="AR202" s="448" t="str">
        <f t="shared" si="90"/>
        <v/>
      </c>
      <c r="AS202" s="448" t="str">
        <f t="shared" si="91"/>
        <v/>
      </c>
      <c r="AT202" s="448" t="str">
        <f t="shared" si="92"/>
        <v/>
      </c>
      <c r="AU202" s="448" t="str">
        <f t="shared" si="93"/>
        <v/>
      </c>
      <c r="AV202" s="448" t="str">
        <f t="shared" si="94"/>
        <v/>
      </c>
      <c r="AW202" s="448" t="str">
        <f t="shared" si="95"/>
        <v/>
      </c>
      <c r="AX202" s="448" t="str">
        <f t="shared" si="96"/>
        <v/>
      </c>
      <c r="AY202" s="448" t="str">
        <f t="shared" si="97"/>
        <v/>
      </c>
      <c r="AZ202" s="448" t="str">
        <f t="shared" si="98"/>
        <v/>
      </c>
      <c r="BA202" s="428" t="str">
        <f t="shared" si="99"/>
        <v/>
      </c>
      <c r="CO202" s="613" t="str">
        <f t="shared" si="100"/>
        <v/>
      </c>
      <c r="CP202" s="613" t="str">
        <f t="shared" si="101"/>
        <v/>
      </c>
    </row>
    <row r="203" spans="2:94" ht="18" customHeight="1" x14ac:dyDescent="0.2">
      <c r="B203" s="78"/>
      <c r="C203" s="71"/>
      <c r="D203" s="610"/>
      <c r="E203" s="90"/>
      <c r="F203" s="67"/>
      <c r="G203" s="67"/>
      <c r="H203" s="91"/>
      <c r="I203" s="67"/>
      <c r="J203" s="91"/>
      <c r="K203" s="67"/>
      <c r="L203" s="93"/>
      <c r="M203" s="112"/>
      <c r="N203" s="320"/>
      <c r="O203" s="321"/>
      <c r="P203" s="321"/>
      <c r="Q203" s="321"/>
      <c r="R203" s="321"/>
      <c r="S203" s="321"/>
      <c r="T203" s="321"/>
      <c r="U203" s="321"/>
      <c r="V203" s="321"/>
      <c r="W203" s="321"/>
      <c r="X203" s="321"/>
      <c r="Y203" s="322"/>
      <c r="Z203" s="539"/>
      <c r="AA203" s="414">
        <f t="shared" si="77"/>
        <v>1</v>
      </c>
      <c r="AB203" s="96">
        <f t="shared" si="78"/>
        <v>0</v>
      </c>
      <c r="AC203" s="415" t="str">
        <f t="shared" si="79"/>
        <v/>
      </c>
      <c r="AD203" s="440" t="str">
        <f t="shared" si="80"/>
        <v/>
      </c>
      <c r="AE203" s="416">
        <f t="shared" si="81"/>
        <v>1</v>
      </c>
      <c r="AF203" s="416">
        <f t="shared" si="82"/>
        <v>1</v>
      </c>
      <c r="AG203" s="417" t="str">
        <f t="shared" si="83"/>
        <v/>
      </c>
      <c r="AH203" s="417" t="str">
        <f t="shared" si="84"/>
        <v/>
      </c>
      <c r="AI203" s="71"/>
      <c r="AJ203" s="82"/>
      <c r="AL203" s="110" t="str">
        <f t="shared" si="85"/>
        <v/>
      </c>
      <c r="AM203" s="601" t="str">
        <f t="shared" si="86"/>
        <v/>
      </c>
      <c r="AN203" s="428" t="str">
        <f t="shared" si="87"/>
        <v/>
      </c>
      <c r="AO203" s="434"/>
      <c r="AP203" s="447" t="str">
        <f t="shared" si="88"/>
        <v/>
      </c>
      <c r="AQ203" s="448" t="str">
        <f t="shared" si="89"/>
        <v/>
      </c>
      <c r="AR203" s="448" t="str">
        <f t="shared" si="90"/>
        <v/>
      </c>
      <c r="AS203" s="448" t="str">
        <f t="shared" si="91"/>
        <v/>
      </c>
      <c r="AT203" s="448" t="str">
        <f t="shared" si="92"/>
        <v/>
      </c>
      <c r="AU203" s="448" t="str">
        <f t="shared" si="93"/>
        <v/>
      </c>
      <c r="AV203" s="448" t="str">
        <f t="shared" si="94"/>
        <v/>
      </c>
      <c r="AW203" s="448" t="str">
        <f t="shared" si="95"/>
        <v/>
      </c>
      <c r="AX203" s="448" t="str">
        <f t="shared" si="96"/>
        <v/>
      </c>
      <c r="AY203" s="448" t="str">
        <f t="shared" si="97"/>
        <v/>
      </c>
      <c r="AZ203" s="448" t="str">
        <f t="shared" si="98"/>
        <v/>
      </c>
      <c r="BA203" s="428" t="str">
        <f t="shared" si="99"/>
        <v/>
      </c>
      <c r="CO203" s="613" t="str">
        <f t="shared" si="100"/>
        <v/>
      </c>
      <c r="CP203" s="613" t="str">
        <f t="shared" si="101"/>
        <v/>
      </c>
    </row>
    <row r="204" spans="2:94" ht="18" customHeight="1" x14ac:dyDescent="0.2">
      <c r="B204" s="78"/>
      <c r="C204" s="71"/>
      <c r="D204" s="610"/>
      <c r="E204" s="90"/>
      <c r="F204" s="67"/>
      <c r="G204" s="67"/>
      <c r="H204" s="91"/>
      <c r="I204" s="67"/>
      <c r="J204" s="91"/>
      <c r="K204" s="67"/>
      <c r="L204" s="93"/>
      <c r="M204" s="112"/>
      <c r="N204" s="320"/>
      <c r="O204" s="321"/>
      <c r="P204" s="321"/>
      <c r="Q204" s="321"/>
      <c r="R204" s="321"/>
      <c r="S204" s="321"/>
      <c r="T204" s="321"/>
      <c r="U204" s="321"/>
      <c r="V204" s="321"/>
      <c r="W204" s="321"/>
      <c r="X204" s="321"/>
      <c r="Y204" s="322"/>
      <c r="Z204" s="539"/>
      <c r="AA204" s="414">
        <f t="shared" si="77"/>
        <v>1</v>
      </c>
      <c r="AB204" s="96">
        <f t="shared" si="78"/>
        <v>0</v>
      </c>
      <c r="AC204" s="415" t="str">
        <f t="shared" si="79"/>
        <v/>
      </c>
      <c r="AD204" s="440" t="str">
        <f t="shared" si="80"/>
        <v/>
      </c>
      <c r="AE204" s="416">
        <f t="shared" si="81"/>
        <v>1</v>
      </c>
      <c r="AF204" s="416">
        <f t="shared" si="82"/>
        <v>1</v>
      </c>
      <c r="AG204" s="417" t="str">
        <f t="shared" si="83"/>
        <v/>
      </c>
      <c r="AH204" s="417" t="str">
        <f t="shared" si="84"/>
        <v/>
      </c>
      <c r="AI204" s="71"/>
      <c r="AJ204" s="82"/>
      <c r="AL204" s="110" t="str">
        <f t="shared" si="85"/>
        <v/>
      </c>
      <c r="AM204" s="601" t="str">
        <f t="shared" si="86"/>
        <v/>
      </c>
      <c r="AN204" s="428" t="str">
        <f t="shared" si="87"/>
        <v/>
      </c>
      <c r="AO204" s="434"/>
      <c r="AP204" s="447" t="str">
        <f t="shared" si="88"/>
        <v/>
      </c>
      <c r="AQ204" s="448" t="str">
        <f t="shared" si="89"/>
        <v/>
      </c>
      <c r="AR204" s="448" t="str">
        <f t="shared" si="90"/>
        <v/>
      </c>
      <c r="AS204" s="448" t="str">
        <f t="shared" si="91"/>
        <v/>
      </c>
      <c r="AT204" s="448" t="str">
        <f t="shared" si="92"/>
        <v/>
      </c>
      <c r="AU204" s="448" t="str">
        <f t="shared" si="93"/>
        <v/>
      </c>
      <c r="AV204" s="448" t="str">
        <f t="shared" si="94"/>
        <v/>
      </c>
      <c r="AW204" s="448" t="str">
        <f t="shared" si="95"/>
        <v/>
      </c>
      <c r="AX204" s="448" t="str">
        <f t="shared" si="96"/>
        <v/>
      </c>
      <c r="AY204" s="448" t="str">
        <f t="shared" si="97"/>
        <v/>
      </c>
      <c r="AZ204" s="448" t="str">
        <f t="shared" si="98"/>
        <v/>
      </c>
      <c r="BA204" s="428" t="str">
        <f t="shared" si="99"/>
        <v/>
      </c>
      <c r="CO204" s="613" t="str">
        <f t="shared" si="100"/>
        <v/>
      </c>
      <c r="CP204" s="613" t="str">
        <f t="shared" si="101"/>
        <v/>
      </c>
    </row>
    <row r="205" spans="2:94" ht="18" customHeight="1" x14ac:dyDescent="0.2">
      <c r="B205" s="78"/>
      <c r="C205" s="71"/>
      <c r="D205" s="610"/>
      <c r="E205" s="90"/>
      <c r="F205" s="67"/>
      <c r="G205" s="67"/>
      <c r="H205" s="91"/>
      <c r="I205" s="67"/>
      <c r="J205" s="91"/>
      <c r="K205" s="67"/>
      <c r="L205" s="93"/>
      <c r="M205" s="112"/>
      <c r="N205" s="320"/>
      <c r="O205" s="321"/>
      <c r="P205" s="321"/>
      <c r="Q205" s="321"/>
      <c r="R205" s="321"/>
      <c r="S205" s="321"/>
      <c r="T205" s="321"/>
      <c r="U205" s="321"/>
      <c r="V205" s="321"/>
      <c r="W205" s="321"/>
      <c r="X205" s="321"/>
      <c r="Y205" s="322"/>
      <c r="Z205" s="539"/>
      <c r="AA205" s="414">
        <f t="shared" si="77"/>
        <v>1</v>
      </c>
      <c r="AB205" s="96">
        <f t="shared" si="78"/>
        <v>0</v>
      </c>
      <c r="AC205" s="415" t="str">
        <f t="shared" si="79"/>
        <v/>
      </c>
      <c r="AD205" s="440" t="str">
        <f t="shared" si="80"/>
        <v/>
      </c>
      <c r="AE205" s="416">
        <f t="shared" si="81"/>
        <v>1</v>
      </c>
      <c r="AF205" s="416">
        <f t="shared" si="82"/>
        <v>1</v>
      </c>
      <c r="AG205" s="417" t="str">
        <f t="shared" si="83"/>
        <v/>
      </c>
      <c r="AH205" s="417" t="str">
        <f t="shared" si="84"/>
        <v/>
      </c>
      <c r="AI205" s="71"/>
      <c r="AJ205" s="82"/>
      <c r="AL205" s="110" t="str">
        <f t="shared" si="85"/>
        <v/>
      </c>
      <c r="AM205" s="601" t="str">
        <f t="shared" si="86"/>
        <v/>
      </c>
      <c r="AN205" s="428" t="str">
        <f t="shared" si="87"/>
        <v/>
      </c>
      <c r="AO205" s="434"/>
      <c r="AP205" s="447" t="str">
        <f t="shared" si="88"/>
        <v/>
      </c>
      <c r="AQ205" s="448" t="str">
        <f t="shared" si="89"/>
        <v/>
      </c>
      <c r="AR205" s="448" t="str">
        <f t="shared" si="90"/>
        <v/>
      </c>
      <c r="AS205" s="448" t="str">
        <f t="shared" si="91"/>
        <v/>
      </c>
      <c r="AT205" s="448" t="str">
        <f t="shared" si="92"/>
        <v/>
      </c>
      <c r="AU205" s="448" t="str">
        <f t="shared" si="93"/>
        <v/>
      </c>
      <c r="AV205" s="448" t="str">
        <f t="shared" si="94"/>
        <v/>
      </c>
      <c r="AW205" s="448" t="str">
        <f t="shared" si="95"/>
        <v/>
      </c>
      <c r="AX205" s="448" t="str">
        <f t="shared" si="96"/>
        <v/>
      </c>
      <c r="AY205" s="448" t="str">
        <f t="shared" si="97"/>
        <v/>
      </c>
      <c r="AZ205" s="448" t="str">
        <f t="shared" si="98"/>
        <v/>
      </c>
      <c r="BA205" s="428" t="str">
        <f t="shared" si="99"/>
        <v/>
      </c>
      <c r="CO205" s="613" t="str">
        <f t="shared" si="100"/>
        <v/>
      </c>
      <c r="CP205" s="613" t="str">
        <f t="shared" si="101"/>
        <v/>
      </c>
    </row>
    <row r="206" spans="2:94" ht="18" customHeight="1" x14ac:dyDescent="0.2">
      <c r="B206" s="78"/>
      <c r="C206" s="71"/>
      <c r="D206" s="610"/>
      <c r="E206" s="90"/>
      <c r="F206" s="67"/>
      <c r="G206" s="67"/>
      <c r="H206" s="91"/>
      <c r="I206" s="67"/>
      <c r="J206" s="91"/>
      <c r="K206" s="67"/>
      <c r="L206" s="93"/>
      <c r="M206" s="112"/>
      <c r="N206" s="320"/>
      <c r="O206" s="321"/>
      <c r="P206" s="321"/>
      <c r="Q206" s="321"/>
      <c r="R206" s="321"/>
      <c r="S206" s="321"/>
      <c r="T206" s="321"/>
      <c r="U206" s="321"/>
      <c r="V206" s="321"/>
      <c r="W206" s="321"/>
      <c r="X206" s="321"/>
      <c r="Y206" s="322"/>
      <c r="Z206" s="539"/>
      <c r="AA206" s="414">
        <f t="shared" si="77"/>
        <v>1</v>
      </c>
      <c r="AB206" s="96">
        <f t="shared" si="78"/>
        <v>0</v>
      </c>
      <c r="AC206" s="415" t="str">
        <f t="shared" si="79"/>
        <v/>
      </c>
      <c r="AD206" s="440" t="str">
        <f t="shared" si="80"/>
        <v/>
      </c>
      <c r="AE206" s="416">
        <f t="shared" si="81"/>
        <v>1</v>
      </c>
      <c r="AF206" s="416">
        <f t="shared" si="82"/>
        <v>1</v>
      </c>
      <c r="AG206" s="417" t="str">
        <f t="shared" si="83"/>
        <v/>
      </c>
      <c r="AH206" s="417" t="str">
        <f t="shared" si="84"/>
        <v/>
      </c>
      <c r="AI206" s="71"/>
      <c r="AJ206" s="82"/>
      <c r="AL206" s="110" t="str">
        <f t="shared" si="85"/>
        <v/>
      </c>
      <c r="AM206" s="601" t="str">
        <f t="shared" si="86"/>
        <v/>
      </c>
      <c r="AN206" s="428" t="str">
        <f t="shared" si="87"/>
        <v/>
      </c>
      <c r="AO206" s="434"/>
      <c r="AP206" s="447" t="str">
        <f t="shared" si="88"/>
        <v/>
      </c>
      <c r="AQ206" s="448" t="str">
        <f t="shared" si="89"/>
        <v/>
      </c>
      <c r="AR206" s="448" t="str">
        <f t="shared" si="90"/>
        <v/>
      </c>
      <c r="AS206" s="448" t="str">
        <f t="shared" si="91"/>
        <v/>
      </c>
      <c r="AT206" s="448" t="str">
        <f t="shared" si="92"/>
        <v/>
      </c>
      <c r="AU206" s="448" t="str">
        <f t="shared" si="93"/>
        <v/>
      </c>
      <c r="AV206" s="448" t="str">
        <f t="shared" si="94"/>
        <v/>
      </c>
      <c r="AW206" s="448" t="str">
        <f t="shared" si="95"/>
        <v/>
      </c>
      <c r="AX206" s="448" t="str">
        <f t="shared" si="96"/>
        <v/>
      </c>
      <c r="AY206" s="448" t="str">
        <f t="shared" si="97"/>
        <v/>
      </c>
      <c r="AZ206" s="448" t="str">
        <f t="shared" si="98"/>
        <v/>
      </c>
      <c r="BA206" s="428" t="str">
        <f t="shared" si="99"/>
        <v/>
      </c>
      <c r="CO206" s="613" t="str">
        <f t="shared" si="100"/>
        <v/>
      </c>
      <c r="CP206" s="613" t="str">
        <f t="shared" si="101"/>
        <v/>
      </c>
    </row>
    <row r="207" spans="2:94" ht="18" customHeight="1" x14ac:dyDescent="0.2">
      <c r="B207" s="78"/>
      <c r="C207" s="71"/>
      <c r="D207" s="608"/>
      <c r="E207" s="90"/>
      <c r="F207" s="67"/>
      <c r="G207" s="67"/>
      <c r="H207" s="91"/>
      <c r="I207" s="91"/>
      <c r="J207" s="91"/>
      <c r="K207" s="92"/>
      <c r="L207" s="93"/>
      <c r="M207" s="112"/>
      <c r="N207" s="320"/>
      <c r="O207" s="321"/>
      <c r="P207" s="321"/>
      <c r="Q207" s="321"/>
      <c r="R207" s="321"/>
      <c r="S207" s="321"/>
      <c r="T207" s="321"/>
      <c r="U207" s="321"/>
      <c r="V207" s="321"/>
      <c r="W207" s="321"/>
      <c r="X207" s="321"/>
      <c r="Y207" s="322"/>
      <c r="Z207" s="539"/>
      <c r="AA207" s="414">
        <f t="shared" si="77"/>
        <v>1</v>
      </c>
      <c r="AB207" s="96">
        <f t="shared" si="78"/>
        <v>0</v>
      </c>
      <c r="AC207" s="415" t="str">
        <f t="shared" si="79"/>
        <v/>
      </c>
      <c r="AD207" s="440" t="str">
        <f t="shared" si="80"/>
        <v/>
      </c>
      <c r="AE207" s="416">
        <f t="shared" si="81"/>
        <v>1</v>
      </c>
      <c r="AF207" s="416">
        <f t="shared" si="82"/>
        <v>1</v>
      </c>
      <c r="AG207" s="417" t="str">
        <f t="shared" si="83"/>
        <v/>
      </c>
      <c r="AH207" s="417" t="str">
        <f t="shared" si="84"/>
        <v/>
      </c>
      <c r="AI207" s="71"/>
      <c r="AJ207" s="82"/>
      <c r="AL207" s="110" t="str">
        <f t="shared" si="85"/>
        <v/>
      </c>
      <c r="AM207" s="601" t="str">
        <f t="shared" si="86"/>
        <v/>
      </c>
      <c r="AN207" s="428" t="str">
        <f t="shared" si="87"/>
        <v/>
      </c>
      <c r="AO207" s="434"/>
      <c r="AP207" s="447" t="str">
        <f t="shared" si="88"/>
        <v/>
      </c>
      <c r="AQ207" s="448" t="str">
        <f t="shared" si="89"/>
        <v/>
      </c>
      <c r="AR207" s="448" t="str">
        <f t="shared" si="90"/>
        <v/>
      </c>
      <c r="AS207" s="448" t="str">
        <f t="shared" si="91"/>
        <v/>
      </c>
      <c r="AT207" s="448" t="str">
        <f t="shared" si="92"/>
        <v/>
      </c>
      <c r="AU207" s="448" t="str">
        <f t="shared" si="93"/>
        <v/>
      </c>
      <c r="AV207" s="448" t="str">
        <f t="shared" si="94"/>
        <v/>
      </c>
      <c r="AW207" s="448" t="str">
        <f t="shared" si="95"/>
        <v/>
      </c>
      <c r="AX207" s="448" t="str">
        <f t="shared" si="96"/>
        <v/>
      </c>
      <c r="AY207" s="448" t="str">
        <f t="shared" si="97"/>
        <v/>
      </c>
      <c r="AZ207" s="448" t="str">
        <f t="shared" si="98"/>
        <v/>
      </c>
      <c r="BA207" s="428" t="str">
        <f t="shared" si="99"/>
        <v/>
      </c>
      <c r="CO207" s="613" t="str">
        <f t="shared" si="100"/>
        <v/>
      </c>
      <c r="CP207" s="613" t="str">
        <f t="shared" si="101"/>
        <v/>
      </c>
    </row>
    <row r="208" spans="2:94" ht="18" customHeight="1" x14ac:dyDescent="0.2">
      <c r="B208" s="78"/>
      <c r="C208" s="71"/>
      <c r="D208" s="608"/>
      <c r="E208" s="90"/>
      <c r="F208" s="67"/>
      <c r="G208" s="67"/>
      <c r="H208" s="91"/>
      <c r="I208" s="91"/>
      <c r="J208" s="91"/>
      <c r="K208" s="67"/>
      <c r="L208" s="93"/>
      <c r="M208" s="112"/>
      <c r="N208" s="320"/>
      <c r="O208" s="321"/>
      <c r="P208" s="321"/>
      <c r="Q208" s="321"/>
      <c r="R208" s="321"/>
      <c r="S208" s="321"/>
      <c r="T208" s="321"/>
      <c r="U208" s="321"/>
      <c r="V208" s="321"/>
      <c r="W208" s="321"/>
      <c r="X208" s="321"/>
      <c r="Y208" s="322"/>
      <c r="Z208" s="539"/>
      <c r="AA208" s="414">
        <f t="shared" si="77"/>
        <v>1</v>
      </c>
      <c r="AB208" s="96">
        <f t="shared" si="78"/>
        <v>0</v>
      </c>
      <c r="AC208" s="415" t="str">
        <f t="shared" si="79"/>
        <v/>
      </c>
      <c r="AD208" s="440" t="str">
        <f t="shared" si="80"/>
        <v/>
      </c>
      <c r="AE208" s="416">
        <f t="shared" si="81"/>
        <v>1</v>
      </c>
      <c r="AF208" s="416">
        <f t="shared" si="82"/>
        <v>1</v>
      </c>
      <c r="AG208" s="417" t="str">
        <f t="shared" si="83"/>
        <v/>
      </c>
      <c r="AH208" s="417" t="str">
        <f t="shared" si="84"/>
        <v/>
      </c>
      <c r="AI208" s="71"/>
      <c r="AJ208" s="82"/>
      <c r="AL208" s="110" t="str">
        <f t="shared" si="85"/>
        <v/>
      </c>
      <c r="AM208" s="601" t="str">
        <f t="shared" si="86"/>
        <v/>
      </c>
      <c r="AN208" s="428" t="str">
        <f t="shared" si="87"/>
        <v/>
      </c>
      <c r="AO208" s="434"/>
      <c r="AP208" s="447" t="str">
        <f t="shared" si="88"/>
        <v/>
      </c>
      <c r="AQ208" s="448" t="str">
        <f t="shared" si="89"/>
        <v/>
      </c>
      <c r="AR208" s="448" t="str">
        <f t="shared" si="90"/>
        <v/>
      </c>
      <c r="AS208" s="448" t="str">
        <f t="shared" si="91"/>
        <v/>
      </c>
      <c r="AT208" s="448" t="str">
        <f t="shared" si="92"/>
        <v/>
      </c>
      <c r="AU208" s="448" t="str">
        <f t="shared" si="93"/>
        <v/>
      </c>
      <c r="AV208" s="448" t="str">
        <f t="shared" si="94"/>
        <v/>
      </c>
      <c r="AW208" s="448" t="str">
        <f t="shared" si="95"/>
        <v/>
      </c>
      <c r="AX208" s="448" t="str">
        <f t="shared" si="96"/>
        <v/>
      </c>
      <c r="AY208" s="448" t="str">
        <f t="shared" si="97"/>
        <v/>
      </c>
      <c r="AZ208" s="448" t="str">
        <f t="shared" si="98"/>
        <v/>
      </c>
      <c r="BA208" s="428" t="str">
        <f t="shared" si="99"/>
        <v/>
      </c>
      <c r="CO208" s="613" t="str">
        <f t="shared" si="100"/>
        <v/>
      </c>
      <c r="CP208" s="613" t="str">
        <f t="shared" si="101"/>
        <v/>
      </c>
    </row>
    <row r="209" spans="2:94" ht="18" customHeight="1" x14ac:dyDescent="0.2">
      <c r="B209" s="78"/>
      <c r="C209" s="71"/>
      <c r="D209" s="608"/>
      <c r="E209" s="90"/>
      <c r="F209" s="67"/>
      <c r="G209" s="67"/>
      <c r="H209" s="91"/>
      <c r="I209" s="91"/>
      <c r="J209" s="91"/>
      <c r="K209" s="67"/>
      <c r="L209" s="93"/>
      <c r="M209" s="112"/>
      <c r="N209" s="320"/>
      <c r="O209" s="321"/>
      <c r="P209" s="321"/>
      <c r="Q209" s="321"/>
      <c r="R209" s="321"/>
      <c r="S209" s="321"/>
      <c r="T209" s="321"/>
      <c r="U209" s="321"/>
      <c r="V209" s="321"/>
      <c r="W209" s="321"/>
      <c r="X209" s="321"/>
      <c r="Y209" s="322"/>
      <c r="Z209" s="539"/>
      <c r="AA209" s="414">
        <f t="shared" si="77"/>
        <v>1</v>
      </c>
      <c r="AB209" s="96">
        <f t="shared" si="78"/>
        <v>0</v>
      </c>
      <c r="AC209" s="415" t="str">
        <f t="shared" si="79"/>
        <v/>
      </c>
      <c r="AD209" s="440" t="str">
        <f t="shared" si="80"/>
        <v/>
      </c>
      <c r="AE209" s="416">
        <f t="shared" si="81"/>
        <v>1</v>
      </c>
      <c r="AF209" s="416">
        <f t="shared" si="82"/>
        <v>1</v>
      </c>
      <c r="AG209" s="417" t="str">
        <f t="shared" si="83"/>
        <v/>
      </c>
      <c r="AH209" s="417" t="str">
        <f t="shared" si="84"/>
        <v/>
      </c>
      <c r="AI209" s="71"/>
      <c r="AJ209" s="82"/>
      <c r="AL209" s="110" t="str">
        <f t="shared" si="85"/>
        <v/>
      </c>
      <c r="AM209" s="601" t="str">
        <f t="shared" si="86"/>
        <v/>
      </c>
      <c r="AN209" s="428" t="str">
        <f t="shared" si="87"/>
        <v/>
      </c>
      <c r="AO209" s="434"/>
      <c r="AP209" s="447" t="str">
        <f t="shared" si="88"/>
        <v/>
      </c>
      <c r="AQ209" s="448" t="str">
        <f t="shared" si="89"/>
        <v/>
      </c>
      <c r="AR209" s="448" t="str">
        <f t="shared" si="90"/>
        <v/>
      </c>
      <c r="AS209" s="448" t="str">
        <f t="shared" si="91"/>
        <v/>
      </c>
      <c r="AT209" s="448" t="str">
        <f t="shared" si="92"/>
        <v/>
      </c>
      <c r="AU209" s="448" t="str">
        <f t="shared" si="93"/>
        <v/>
      </c>
      <c r="AV209" s="448" t="str">
        <f t="shared" si="94"/>
        <v/>
      </c>
      <c r="AW209" s="448" t="str">
        <f t="shared" si="95"/>
        <v/>
      </c>
      <c r="AX209" s="448" t="str">
        <f t="shared" si="96"/>
        <v/>
      </c>
      <c r="AY209" s="448" t="str">
        <f t="shared" si="97"/>
        <v/>
      </c>
      <c r="AZ209" s="448" t="str">
        <f t="shared" si="98"/>
        <v/>
      </c>
      <c r="BA209" s="428" t="str">
        <f t="shared" si="99"/>
        <v/>
      </c>
      <c r="CO209" s="613" t="str">
        <f t="shared" si="100"/>
        <v/>
      </c>
      <c r="CP209" s="613" t="str">
        <f t="shared" si="101"/>
        <v/>
      </c>
    </row>
    <row r="210" spans="2:94" ht="18" customHeight="1" x14ac:dyDescent="0.2">
      <c r="B210" s="78"/>
      <c r="C210" s="71"/>
      <c r="D210" s="608"/>
      <c r="E210" s="90"/>
      <c r="F210" s="67"/>
      <c r="G210" s="67"/>
      <c r="H210" s="91"/>
      <c r="I210" s="91"/>
      <c r="J210" s="91"/>
      <c r="K210" s="67"/>
      <c r="L210" s="93"/>
      <c r="M210" s="112"/>
      <c r="N210" s="320"/>
      <c r="O210" s="321"/>
      <c r="P210" s="321"/>
      <c r="Q210" s="321"/>
      <c r="R210" s="321"/>
      <c r="S210" s="321"/>
      <c r="T210" s="321"/>
      <c r="U210" s="321"/>
      <c r="V210" s="321"/>
      <c r="W210" s="321"/>
      <c r="X210" s="321"/>
      <c r="Y210" s="322"/>
      <c r="Z210" s="539"/>
      <c r="AA210" s="414">
        <f t="shared" si="77"/>
        <v>1</v>
      </c>
      <c r="AB210" s="96">
        <f t="shared" si="78"/>
        <v>0</v>
      </c>
      <c r="AC210" s="415" t="str">
        <f t="shared" si="79"/>
        <v/>
      </c>
      <c r="AD210" s="440" t="str">
        <f t="shared" si="80"/>
        <v/>
      </c>
      <c r="AE210" s="416">
        <f t="shared" si="81"/>
        <v>1</v>
      </c>
      <c r="AF210" s="416">
        <f t="shared" si="82"/>
        <v>1</v>
      </c>
      <c r="AG210" s="417" t="str">
        <f t="shared" si="83"/>
        <v/>
      </c>
      <c r="AH210" s="417" t="str">
        <f t="shared" si="84"/>
        <v/>
      </c>
      <c r="AI210" s="71"/>
      <c r="AJ210" s="82"/>
      <c r="AL210" s="110" t="str">
        <f t="shared" si="85"/>
        <v/>
      </c>
      <c r="AM210" s="601" t="str">
        <f t="shared" si="86"/>
        <v/>
      </c>
      <c r="AN210" s="428" t="str">
        <f t="shared" si="87"/>
        <v/>
      </c>
      <c r="AO210" s="434"/>
      <c r="AP210" s="447" t="str">
        <f t="shared" si="88"/>
        <v/>
      </c>
      <c r="AQ210" s="448" t="str">
        <f t="shared" si="89"/>
        <v/>
      </c>
      <c r="AR210" s="448" t="str">
        <f t="shared" si="90"/>
        <v/>
      </c>
      <c r="AS210" s="448" t="str">
        <f t="shared" si="91"/>
        <v/>
      </c>
      <c r="AT210" s="448" t="str">
        <f t="shared" si="92"/>
        <v/>
      </c>
      <c r="AU210" s="448" t="str">
        <f t="shared" si="93"/>
        <v/>
      </c>
      <c r="AV210" s="448" t="str">
        <f t="shared" si="94"/>
        <v/>
      </c>
      <c r="AW210" s="448" t="str">
        <f t="shared" si="95"/>
        <v/>
      </c>
      <c r="AX210" s="448" t="str">
        <f t="shared" si="96"/>
        <v/>
      </c>
      <c r="AY210" s="448" t="str">
        <f t="shared" si="97"/>
        <v/>
      </c>
      <c r="AZ210" s="448" t="str">
        <f t="shared" si="98"/>
        <v/>
      </c>
      <c r="BA210" s="428" t="str">
        <f t="shared" si="99"/>
        <v/>
      </c>
      <c r="CO210" s="613" t="str">
        <f t="shared" si="100"/>
        <v/>
      </c>
      <c r="CP210" s="613" t="str">
        <f t="shared" si="101"/>
        <v/>
      </c>
    </row>
    <row r="211" spans="2:94" ht="18" customHeight="1" x14ac:dyDescent="0.2">
      <c r="B211" s="78"/>
      <c r="C211" s="71"/>
      <c r="D211" s="608"/>
      <c r="E211" s="90"/>
      <c r="F211" s="67"/>
      <c r="G211" s="67"/>
      <c r="H211" s="91"/>
      <c r="I211" s="91"/>
      <c r="J211" s="91"/>
      <c r="K211" s="67"/>
      <c r="L211" s="93"/>
      <c r="M211" s="112"/>
      <c r="N211" s="320"/>
      <c r="O211" s="321"/>
      <c r="P211" s="321"/>
      <c r="Q211" s="321"/>
      <c r="R211" s="321"/>
      <c r="S211" s="321"/>
      <c r="T211" s="321"/>
      <c r="U211" s="321"/>
      <c r="V211" s="321"/>
      <c r="W211" s="321"/>
      <c r="X211" s="321"/>
      <c r="Y211" s="322"/>
      <c r="Z211" s="539"/>
      <c r="AA211" s="414">
        <f t="shared" si="77"/>
        <v>1</v>
      </c>
      <c r="AB211" s="96">
        <f t="shared" si="78"/>
        <v>0</v>
      </c>
      <c r="AC211" s="415" t="str">
        <f t="shared" si="79"/>
        <v/>
      </c>
      <c r="AD211" s="440" t="str">
        <f t="shared" si="80"/>
        <v/>
      </c>
      <c r="AE211" s="416">
        <f t="shared" si="81"/>
        <v>1</v>
      </c>
      <c r="AF211" s="416">
        <f t="shared" si="82"/>
        <v>1</v>
      </c>
      <c r="AG211" s="417" t="str">
        <f t="shared" si="83"/>
        <v/>
      </c>
      <c r="AH211" s="417" t="str">
        <f t="shared" si="84"/>
        <v/>
      </c>
      <c r="AI211" s="71"/>
      <c r="AJ211" s="82"/>
      <c r="AL211" s="110" t="str">
        <f t="shared" si="85"/>
        <v/>
      </c>
      <c r="AM211" s="601" t="str">
        <f t="shared" si="86"/>
        <v/>
      </c>
      <c r="AN211" s="428" t="str">
        <f t="shared" si="87"/>
        <v/>
      </c>
      <c r="AO211" s="434"/>
      <c r="AP211" s="447" t="str">
        <f t="shared" si="88"/>
        <v/>
      </c>
      <c r="AQ211" s="448" t="str">
        <f t="shared" si="89"/>
        <v/>
      </c>
      <c r="AR211" s="448" t="str">
        <f t="shared" si="90"/>
        <v/>
      </c>
      <c r="AS211" s="448" t="str">
        <f t="shared" si="91"/>
        <v/>
      </c>
      <c r="AT211" s="448" t="str">
        <f t="shared" si="92"/>
        <v/>
      </c>
      <c r="AU211" s="448" t="str">
        <f t="shared" si="93"/>
        <v/>
      </c>
      <c r="AV211" s="448" t="str">
        <f t="shared" si="94"/>
        <v/>
      </c>
      <c r="AW211" s="448" t="str">
        <f t="shared" si="95"/>
        <v/>
      </c>
      <c r="AX211" s="448" t="str">
        <f t="shared" si="96"/>
        <v/>
      </c>
      <c r="AY211" s="448" t="str">
        <f t="shared" si="97"/>
        <v/>
      </c>
      <c r="AZ211" s="448" t="str">
        <f t="shared" si="98"/>
        <v/>
      </c>
      <c r="BA211" s="428" t="str">
        <f t="shared" si="99"/>
        <v/>
      </c>
      <c r="CO211" s="613" t="str">
        <f t="shared" si="100"/>
        <v/>
      </c>
      <c r="CP211" s="613" t="str">
        <f t="shared" si="101"/>
        <v/>
      </c>
    </row>
    <row r="212" spans="2:94" ht="18" customHeight="1" x14ac:dyDescent="0.2">
      <c r="B212" s="78"/>
      <c r="C212" s="71"/>
      <c r="D212" s="608"/>
      <c r="E212" s="90"/>
      <c r="F212" s="67"/>
      <c r="G212" s="67"/>
      <c r="H212" s="91"/>
      <c r="I212" s="91"/>
      <c r="J212" s="91"/>
      <c r="K212" s="67"/>
      <c r="L212" s="93"/>
      <c r="M212" s="112"/>
      <c r="N212" s="320"/>
      <c r="O212" s="321"/>
      <c r="P212" s="321"/>
      <c r="Q212" s="321"/>
      <c r="R212" s="321"/>
      <c r="S212" s="321"/>
      <c r="T212" s="321"/>
      <c r="U212" s="321"/>
      <c r="V212" s="321"/>
      <c r="W212" s="321"/>
      <c r="X212" s="321"/>
      <c r="Y212" s="322"/>
      <c r="Z212" s="539"/>
      <c r="AA212" s="414">
        <f t="shared" si="77"/>
        <v>1</v>
      </c>
      <c r="AB212" s="96">
        <f t="shared" si="78"/>
        <v>0</v>
      </c>
      <c r="AC212" s="415" t="str">
        <f t="shared" si="79"/>
        <v/>
      </c>
      <c r="AD212" s="440" t="str">
        <f t="shared" si="80"/>
        <v/>
      </c>
      <c r="AE212" s="416">
        <f t="shared" si="81"/>
        <v>1</v>
      </c>
      <c r="AF212" s="416">
        <f t="shared" si="82"/>
        <v>1</v>
      </c>
      <c r="AG212" s="417" t="str">
        <f t="shared" si="83"/>
        <v/>
      </c>
      <c r="AH212" s="417" t="str">
        <f t="shared" si="84"/>
        <v/>
      </c>
      <c r="AI212" s="71"/>
      <c r="AJ212" s="82"/>
      <c r="AL212" s="110" t="str">
        <f t="shared" si="85"/>
        <v/>
      </c>
      <c r="AM212" s="601" t="str">
        <f t="shared" si="86"/>
        <v/>
      </c>
      <c r="AN212" s="428" t="str">
        <f t="shared" si="87"/>
        <v/>
      </c>
      <c r="AO212" s="434"/>
      <c r="AP212" s="447" t="str">
        <f t="shared" si="88"/>
        <v/>
      </c>
      <c r="AQ212" s="448" t="str">
        <f t="shared" si="89"/>
        <v/>
      </c>
      <c r="AR212" s="448" t="str">
        <f t="shared" si="90"/>
        <v/>
      </c>
      <c r="AS212" s="448" t="str">
        <f t="shared" si="91"/>
        <v/>
      </c>
      <c r="AT212" s="448" t="str">
        <f t="shared" si="92"/>
        <v/>
      </c>
      <c r="AU212" s="448" t="str">
        <f t="shared" si="93"/>
        <v/>
      </c>
      <c r="AV212" s="448" t="str">
        <f t="shared" si="94"/>
        <v/>
      </c>
      <c r="AW212" s="448" t="str">
        <f t="shared" si="95"/>
        <v/>
      </c>
      <c r="AX212" s="448" t="str">
        <f t="shared" si="96"/>
        <v/>
      </c>
      <c r="AY212" s="448" t="str">
        <f t="shared" si="97"/>
        <v/>
      </c>
      <c r="AZ212" s="448" t="str">
        <f t="shared" si="98"/>
        <v/>
      </c>
      <c r="BA212" s="428" t="str">
        <f t="shared" si="99"/>
        <v/>
      </c>
      <c r="CO212" s="613" t="str">
        <f t="shared" si="100"/>
        <v/>
      </c>
      <c r="CP212" s="613" t="str">
        <f t="shared" si="101"/>
        <v/>
      </c>
    </row>
    <row r="213" spans="2:94" ht="18" customHeight="1" x14ac:dyDescent="0.2">
      <c r="B213" s="78"/>
      <c r="C213" s="71"/>
      <c r="D213" s="608"/>
      <c r="E213" s="90"/>
      <c r="F213" s="67"/>
      <c r="G213" s="67"/>
      <c r="H213" s="91"/>
      <c r="I213" s="91"/>
      <c r="J213" s="91"/>
      <c r="K213" s="67"/>
      <c r="L213" s="93"/>
      <c r="M213" s="112"/>
      <c r="N213" s="320"/>
      <c r="O213" s="321"/>
      <c r="P213" s="321"/>
      <c r="Q213" s="321"/>
      <c r="R213" s="321"/>
      <c r="S213" s="321"/>
      <c r="T213" s="321"/>
      <c r="U213" s="321"/>
      <c r="V213" s="321"/>
      <c r="W213" s="321"/>
      <c r="X213" s="321"/>
      <c r="Y213" s="322"/>
      <c r="Z213" s="539"/>
      <c r="AA213" s="414">
        <f t="shared" si="77"/>
        <v>1</v>
      </c>
      <c r="AB213" s="96">
        <f t="shared" si="78"/>
        <v>0</v>
      </c>
      <c r="AC213" s="415" t="str">
        <f t="shared" si="79"/>
        <v/>
      </c>
      <c r="AD213" s="440" t="str">
        <f t="shared" si="80"/>
        <v/>
      </c>
      <c r="AE213" s="416">
        <f t="shared" si="81"/>
        <v>1</v>
      </c>
      <c r="AF213" s="416">
        <f t="shared" si="82"/>
        <v>1</v>
      </c>
      <c r="AG213" s="417" t="str">
        <f t="shared" si="83"/>
        <v/>
      </c>
      <c r="AH213" s="417" t="str">
        <f t="shared" si="84"/>
        <v/>
      </c>
      <c r="AI213" s="71"/>
      <c r="AJ213" s="82"/>
      <c r="AL213" s="110" t="str">
        <f t="shared" si="85"/>
        <v/>
      </c>
      <c r="AM213" s="601" t="str">
        <f t="shared" si="86"/>
        <v/>
      </c>
      <c r="AN213" s="428" t="str">
        <f t="shared" si="87"/>
        <v/>
      </c>
      <c r="AO213" s="434"/>
      <c r="AP213" s="447" t="str">
        <f t="shared" si="88"/>
        <v/>
      </c>
      <c r="AQ213" s="448" t="str">
        <f t="shared" si="89"/>
        <v/>
      </c>
      <c r="AR213" s="448" t="str">
        <f t="shared" si="90"/>
        <v/>
      </c>
      <c r="AS213" s="448" t="str">
        <f t="shared" si="91"/>
        <v/>
      </c>
      <c r="AT213" s="448" t="str">
        <f t="shared" si="92"/>
        <v/>
      </c>
      <c r="AU213" s="448" t="str">
        <f t="shared" si="93"/>
        <v/>
      </c>
      <c r="AV213" s="448" t="str">
        <f t="shared" si="94"/>
        <v/>
      </c>
      <c r="AW213" s="448" t="str">
        <f t="shared" si="95"/>
        <v/>
      </c>
      <c r="AX213" s="448" t="str">
        <f t="shared" si="96"/>
        <v/>
      </c>
      <c r="AY213" s="448" t="str">
        <f t="shared" si="97"/>
        <v/>
      </c>
      <c r="AZ213" s="448" t="str">
        <f t="shared" si="98"/>
        <v/>
      </c>
      <c r="BA213" s="428" t="str">
        <f t="shared" si="99"/>
        <v/>
      </c>
      <c r="CO213" s="613" t="str">
        <f t="shared" si="100"/>
        <v/>
      </c>
      <c r="CP213" s="613" t="str">
        <f t="shared" si="101"/>
        <v/>
      </c>
    </row>
    <row r="214" spans="2:94" ht="18" customHeight="1" x14ac:dyDescent="0.2">
      <c r="B214" s="78"/>
      <c r="C214" s="71"/>
      <c r="D214" s="608"/>
      <c r="E214" s="90"/>
      <c r="F214" s="67"/>
      <c r="G214" s="67"/>
      <c r="H214" s="91"/>
      <c r="I214" s="91"/>
      <c r="J214" s="91"/>
      <c r="K214" s="67"/>
      <c r="L214" s="93"/>
      <c r="M214" s="112"/>
      <c r="N214" s="320"/>
      <c r="O214" s="321"/>
      <c r="P214" s="321"/>
      <c r="Q214" s="321"/>
      <c r="R214" s="321"/>
      <c r="S214" s="321"/>
      <c r="T214" s="321"/>
      <c r="U214" s="321"/>
      <c r="V214" s="321"/>
      <c r="W214" s="321"/>
      <c r="X214" s="321"/>
      <c r="Y214" s="322"/>
      <c r="Z214" s="539"/>
      <c r="AA214" s="414">
        <f t="shared" si="77"/>
        <v>1</v>
      </c>
      <c r="AB214" s="96">
        <f t="shared" si="78"/>
        <v>0</v>
      </c>
      <c r="AC214" s="415" t="str">
        <f t="shared" si="79"/>
        <v/>
      </c>
      <c r="AD214" s="440" t="str">
        <f t="shared" si="80"/>
        <v/>
      </c>
      <c r="AE214" s="416">
        <f t="shared" si="81"/>
        <v>1</v>
      </c>
      <c r="AF214" s="416">
        <f t="shared" si="82"/>
        <v>1</v>
      </c>
      <c r="AG214" s="417" t="str">
        <f t="shared" si="83"/>
        <v/>
      </c>
      <c r="AH214" s="417" t="str">
        <f t="shared" si="84"/>
        <v/>
      </c>
      <c r="AI214" s="71"/>
      <c r="AJ214" s="82"/>
      <c r="AL214" s="110" t="str">
        <f t="shared" si="85"/>
        <v/>
      </c>
      <c r="AM214" s="601" t="str">
        <f t="shared" si="86"/>
        <v/>
      </c>
      <c r="AN214" s="428" t="str">
        <f t="shared" si="87"/>
        <v/>
      </c>
      <c r="AO214" s="434"/>
      <c r="AP214" s="447" t="str">
        <f t="shared" si="88"/>
        <v/>
      </c>
      <c r="AQ214" s="448" t="str">
        <f t="shared" si="89"/>
        <v/>
      </c>
      <c r="AR214" s="448" t="str">
        <f t="shared" si="90"/>
        <v/>
      </c>
      <c r="AS214" s="448" t="str">
        <f t="shared" si="91"/>
        <v/>
      </c>
      <c r="AT214" s="448" t="str">
        <f t="shared" si="92"/>
        <v/>
      </c>
      <c r="AU214" s="448" t="str">
        <f t="shared" si="93"/>
        <v/>
      </c>
      <c r="AV214" s="448" t="str">
        <f t="shared" si="94"/>
        <v/>
      </c>
      <c r="AW214" s="448" t="str">
        <f t="shared" si="95"/>
        <v/>
      </c>
      <c r="AX214" s="448" t="str">
        <f t="shared" si="96"/>
        <v/>
      </c>
      <c r="AY214" s="448" t="str">
        <f t="shared" si="97"/>
        <v/>
      </c>
      <c r="AZ214" s="448" t="str">
        <f t="shared" si="98"/>
        <v/>
      </c>
      <c r="BA214" s="428" t="str">
        <f t="shared" si="99"/>
        <v/>
      </c>
      <c r="CO214" s="613" t="str">
        <f t="shared" si="100"/>
        <v/>
      </c>
      <c r="CP214" s="613" t="str">
        <f t="shared" si="101"/>
        <v/>
      </c>
    </row>
    <row r="215" spans="2:94" ht="18" customHeight="1" x14ac:dyDescent="0.2">
      <c r="B215" s="78"/>
      <c r="C215" s="71"/>
      <c r="D215" s="608"/>
      <c r="E215" s="90"/>
      <c r="F215" s="67"/>
      <c r="G215" s="67"/>
      <c r="H215" s="91"/>
      <c r="I215" s="91"/>
      <c r="J215" s="91"/>
      <c r="K215" s="67"/>
      <c r="L215" s="93"/>
      <c r="M215" s="112"/>
      <c r="N215" s="320"/>
      <c r="O215" s="321"/>
      <c r="P215" s="321"/>
      <c r="Q215" s="321"/>
      <c r="R215" s="321"/>
      <c r="S215" s="321"/>
      <c r="T215" s="321"/>
      <c r="U215" s="321"/>
      <c r="V215" s="321"/>
      <c r="W215" s="321"/>
      <c r="X215" s="321"/>
      <c r="Y215" s="322"/>
      <c r="Z215" s="539"/>
      <c r="AA215" s="414">
        <f t="shared" si="77"/>
        <v>1</v>
      </c>
      <c r="AB215" s="96">
        <f t="shared" si="78"/>
        <v>0</v>
      </c>
      <c r="AC215" s="415" t="str">
        <f t="shared" si="79"/>
        <v/>
      </c>
      <c r="AD215" s="440" t="str">
        <f t="shared" si="80"/>
        <v/>
      </c>
      <c r="AE215" s="416">
        <f t="shared" si="81"/>
        <v>1</v>
      </c>
      <c r="AF215" s="416">
        <f t="shared" si="82"/>
        <v>1</v>
      </c>
      <c r="AG215" s="417" t="str">
        <f t="shared" si="83"/>
        <v/>
      </c>
      <c r="AH215" s="417" t="str">
        <f t="shared" si="84"/>
        <v/>
      </c>
      <c r="AI215" s="71"/>
      <c r="AJ215" s="82"/>
      <c r="AL215" s="110" t="str">
        <f t="shared" si="85"/>
        <v/>
      </c>
      <c r="AM215" s="601" t="str">
        <f t="shared" si="86"/>
        <v/>
      </c>
      <c r="AN215" s="428" t="str">
        <f t="shared" si="87"/>
        <v/>
      </c>
      <c r="AO215" s="434"/>
      <c r="AP215" s="447" t="str">
        <f t="shared" si="88"/>
        <v/>
      </c>
      <c r="AQ215" s="448" t="str">
        <f t="shared" si="89"/>
        <v/>
      </c>
      <c r="AR215" s="448" t="str">
        <f t="shared" si="90"/>
        <v/>
      </c>
      <c r="AS215" s="448" t="str">
        <f t="shared" si="91"/>
        <v/>
      </c>
      <c r="AT215" s="448" t="str">
        <f t="shared" si="92"/>
        <v/>
      </c>
      <c r="AU215" s="448" t="str">
        <f t="shared" si="93"/>
        <v/>
      </c>
      <c r="AV215" s="448" t="str">
        <f t="shared" si="94"/>
        <v/>
      </c>
      <c r="AW215" s="448" t="str">
        <f t="shared" si="95"/>
        <v/>
      </c>
      <c r="AX215" s="448" t="str">
        <f t="shared" si="96"/>
        <v/>
      </c>
      <c r="AY215" s="448" t="str">
        <f t="shared" si="97"/>
        <v/>
      </c>
      <c r="AZ215" s="448" t="str">
        <f t="shared" si="98"/>
        <v/>
      </c>
      <c r="BA215" s="428" t="str">
        <f t="shared" si="99"/>
        <v/>
      </c>
      <c r="CO215" s="613" t="str">
        <f t="shared" si="100"/>
        <v/>
      </c>
      <c r="CP215" s="613" t="str">
        <f t="shared" si="101"/>
        <v/>
      </c>
    </row>
    <row r="216" spans="2:94" ht="18" customHeight="1" x14ac:dyDescent="0.2">
      <c r="B216" s="78"/>
      <c r="C216" s="71"/>
      <c r="D216" s="610"/>
      <c r="E216" s="90"/>
      <c r="F216" s="67"/>
      <c r="G216" s="67"/>
      <c r="H216" s="91"/>
      <c r="I216" s="91"/>
      <c r="J216" s="91"/>
      <c r="K216" s="67"/>
      <c r="L216" s="93"/>
      <c r="M216" s="112"/>
      <c r="N216" s="320"/>
      <c r="O216" s="321"/>
      <c r="P216" s="321"/>
      <c r="Q216" s="321"/>
      <c r="R216" s="321"/>
      <c r="S216" s="321"/>
      <c r="T216" s="321"/>
      <c r="U216" s="321"/>
      <c r="V216" s="321"/>
      <c r="W216" s="321"/>
      <c r="X216" s="321"/>
      <c r="Y216" s="322"/>
      <c r="Z216" s="539"/>
      <c r="AA216" s="414">
        <f t="shared" si="77"/>
        <v>1</v>
      </c>
      <c r="AB216" s="96">
        <f t="shared" si="78"/>
        <v>0</v>
      </c>
      <c r="AC216" s="415" t="str">
        <f t="shared" si="79"/>
        <v/>
      </c>
      <c r="AD216" s="440" t="str">
        <f t="shared" si="80"/>
        <v/>
      </c>
      <c r="AE216" s="416">
        <f t="shared" si="81"/>
        <v>1</v>
      </c>
      <c r="AF216" s="416">
        <f t="shared" si="82"/>
        <v>1</v>
      </c>
      <c r="AG216" s="417" t="str">
        <f t="shared" si="83"/>
        <v/>
      </c>
      <c r="AH216" s="417" t="str">
        <f t="shared" si="84"/>
        <v/>
      </c>
      <c r="AI216" s="71"/>
      <c r="AJ216" s="82"/>
      <c r="AL216" s="110" t="str">
        <f t="shared" si="85"/>
        <v/>
      </c>
      <c r="AM216" s="601" t="str">
        <f t="shared" si="86"/>
        <v/>
      </c>
      <c r="AN216" s="428" t="str">
        <f t="shared" si="87"/>
        <v/>
      </c>
      <c r="AO216" s="434"/>
      <c r="AP216" s="447" t="str">
        <f t="shared" si="88"/>
        <v/>
      </c>
      <c r="AQ216" s="448" t="str">
        <f t="shared" si="89"/>
        <v/>
      </c>
      <c r="AR216" s="448" t="str">
        <f t="shared" si="90"/>
        <v/>
      </c>
      <c r="AS216" s="448" t="str">
        <f t="shared" si="91"/>
        <v/>
      </c>
      <c r="AT216" s="448" t="str">
        <f t="shared" si="92"/>
        <v/>
      </c>
      <c r="AU216" s="448" t="str">
        <f t="shared" si="93"/>
        <v/>
      </c>
      <c r="AV216" s="448" t="str">
        <f t="shared" si="94"/>
        <v/>
      </c>
      <c r="AW216" s="448" t="str">
        <f t="shared" si="95"/>
        <v/>
      </c>
      <c r="AX216" s="448" t="str">
        <f t="shared" si="96"/>
        <v/>
      </c>
      <c r="AY216" s="448" t="str">
        <f t="shared" si="97"/>
        <v/>
      </c>
      <c r="AZ216" s="448" t="str">
        <f t="shared" si="98"/>
        <v/>
      </c>
      <c r="BA216" s="428" t="str">
        <f t="shared" si="99"/>
        <v/>
      </c>
      <c r="CO216" s="613" t="str">
        <f t="shared" si="100"/>
        <v/>
      </c>
      <c r="CP216" s="613" t="str">
        <f t="shared" si="101"/>
        <v/>
      </c>
    </row>
    <row r="217" spans="2:94" ht="18" customHeight="1" x14ac:dyDescent="0.2">
      <c r="B217" s="78"/>
      <c r="C217" s="71"/>
      <c r="D217" s="610"/>
      <c r="E217" s="90"/>
      <c r="F217" s="67"/>
      <c r="G217" s="67"/>
      <c r="H217" s="91"/>
      <c r="I217" s="91"/>
      <c r="J217" s="91"/>
      <c r="K217" s="67"/>
      <c r="L217" s="93"/>
      <c r="M217" s="112"/>
      <c r="N217" s="320"/>
      <c r="O217" s="321"/>
      <c r="P217" s="321"/>
      <c r="Q217" s="321"/>
      <c r="R217" s="321"/>
      <c r="S217" s="321"/>
      <c r="T217" s="321"/>
      <c r="U217" s="321"/>
      <c r="V217" s="321"/>
      <c r="W217" s="321"/>
      <c r="X217" s="321"/>
      <c r="Y217" s="322"/>
      <c r="Z217" s="539"/>
      <c r="AA217" s="414">
        <f t="shared" si="77"/>
        <v>1</v>
      </c>
      <c r="AB217" s="96">
        <f t="shared" si="78"/>
        <v>0</v>
      </c>
      <c r="AC217" s="415" t="str">
        <f t="shared" si="79"/>
        <v/>
      </c>
      <c r="AD217" s="440" t="str">
        <f t="shared" si="80"/>
        <v/>
      </c>
      <c r="AE217" s="416">
        <f t="shared" si="81"/>
        <v>1</v>
      </c>
      <c r="AF217" s="416">
        <f t="shared" si="82"/>
        <v>1</v>
      </c>
      <c r="AG217" s="417" t="str">
        <f t="shared" si="83"/>
        <v/>
      </c>
      <c r="AH217" s="417" t="str">
        <f t="shared" si="84"/>
        <v/>
      </c>
      <c r="AI217" s="71"/>
      <c r="AJ217" s="82"/>
      <c r="AL217" s="110" t="str">
        <f t="shared" si="85"/>
        <v/>
      </c>
      <c r="AM217" s="601" t="str">
        <f t="shared" si="86"/>
        <v/>
      </c>
      <c r="AN217" s="428" t="str">
        <f t="shared" si="87"/>
        <v/>
      </c>
      <c r="AO217" s="434"/>
      <c r="AP217" s="447" t="str">
        <f t="shared" si="88"/>
        <v/>
      </c>
      <c r="AQ217" s="448" t="str">
        <f t="shared" si="89"/>
        <v/>
      </c>
      <c r="AR217" s="448" t="str">
        <f t="shared" si="90"/>
        <v/>
      </c>
      <c r="AS217" s="448" t="str">
        <f t="shared" si="91"/>
        <v/>
      </c>
      <c r="AT217" s="448" t="str">
        <f t="shared" si="92"/>
        <v/>
      </c>
      <c r="AU217" s="448" t="str">
        <f t="shared" si="93"/>
        <v/>
      </c>
      <c r="AV217" s="448" t="str">
        <f t="shared" si="94"/>
        <v/>
      </c>
      <c r="AW217" s="448" t="str">
        <f t="shared" si="95"/>
        <v/>
      </c>
      <c r="AX217" s="448" t="str">
        <f t="shared" si="96"/>
        <v/>
      </c>
      <c r="AY217" s="448" t="str">
        <f t="shared" si="97"/>
        <v/>
      </c>
      <c r="AZ217" s="448" t="str">
        <f t="shared" si="98"/>
        <v/>
      </c>
      <c r="BA217" s="428" t="str">
        <f t="shared" si="99"/>
        <v/>
      </c>
      <c r="CO217" s="613" t="str">
        <f t="shared" si="100"/>
        <v/>
      </c>
      <c r="CP217" s="613" t="str">
        <f t="shared" si="101"/>
        <v/>
      </c>
    </row>
    <row r="218" spans="2:94" ht="18" customHeight="1" x14ac:dyDescent="0.2">
      <c r="B218" s="78"/>
      <c r="C218" s="71"/>
      <c r="D218" s="610"/>
      <c r="E218" s="90"/>
      <c r="F218" s="67"/>
      <c r="G218" s="67"/>
      <c r="H218" s="91"/>
      <c r="I218" s="67"/>
      <c r="J218" s="91"/>
      <c r="K218" s="67"/>
      <c r="L218" s="93"/>
      <c r="M218" s="112"/>
      <c r="N218" s="320"/>
      <c r="O218" s="321"/>
      <c r="P218" s="321"/>
      <c r="Q218" s="321"/>
      <c r="R218" s="321"/>
      <c r="S218" s="321"/>
      <c r="T218" s="321"/>
      <c r="U218" s="321"/>
      <c r="V218" s="321"/>
      <c r="W218" s="321"/>
      <c r="X218" s="321"/>
      <c r="Y218" s="322"/>
      <c r="Z218" s="539"/>
      <c r="AA218" s="414">
        <f t="shared" si="77"/>
        <v>1</v>
      </c>
      <c r="AB218" s="96">
        <f t="shared" si="78"/>
        <v>0</v>
      </c>
      <c r="AC218" s="415" t="str">
        <f t="shared" si="79"/>
        <v/>
      </c>
      <c r="AD218" s="440" t="str">
        <f t="shared" si="80"/>
        <v/>
      </c>
      <c r="AE218" s="416">
        <f t="shared" si="81"/>
        <v>1</v>
      </c>
      <c r="AF218" s="416">
        <f t="shared" si="82"/>
        <v>1</v>
      </c>
      <c r="AG218" s="417" t="str">
        <f t="shared" si="83"/>
        <v/>
      </c>
      <c r="AH218" s="417" t="str">
        <f t="shared" si="84"/>
        <v/>
      </c>
      <c r="AI218" s="71"/>
      <c r="AJ218" s="82"/>
      <c r="AL218" s="110" t="str">
        <f t="shared" si="85"/>
        <v/>
      </c>
      <c r="AM218" s="601" t="str">
        <f t="shared" si="86"/>
        <v/>
      </c>
      <c r="AN218" s="428" t="str">
        <f t="shared" si="87"/>
        <v/>
      </c>
      <c r="AO218" s="434"/>
      <c r="AP218" s="447" t="str">
        <f t="shared" si="88"/>
        <v/>
      </c>
      <c r="AQ218" s="448" t="str">
        <f t="shared" si="89"/>
        <v/>
      </c>
      <c r="AR218" s="448" t="str">
        <f t="shared" si="90"/>
        <v/>
      </c>
      <c r="AS218" s="448" t="str">
        <f t="shared" si="91"/>
        <v/>
      </c>
      <c r="AT218" s="448" t="str">
        <f t="shared" si="92"/>
        <v/>
      </c>
      <c r="AU218" s="448" t="str">
        <f t="shared" si="93"/>
        <v/>
      </c>
      <c r="AV218" s="448" t="str">
        <f t="shared" si="94"/>
        <v/>
      </c>
      <c r="AW218" s="448" t="str">
        <f t="shared" si="95"/>
        <v/>
      </c>
      <c r="AX218" s="448" t="str">
        <f t="shared" si="96"/>
        <v/>
      </c>
      <c r="AY218" s="448" t="str">
        <f t="shared" si="97"/>
        <v/>
      </c>
      <c r="AZ218" s="448" t="str">
        <f t="shared" si="98"/>
        <v/>
      </c>
      <c r="BA218" s="428" t="str">
        <f t="shared" si="99"/>
        <v/>
      </c>
      <c r="CO218" s="613" t="str">
        <f t="shared" si="100"/>
        <v/>
      </c>
      <c r="CP218" s="613" t="str">
        <f t="shared" si="101"/>
        <v/>
      </c>
    </row>
    <row r="219" spans="2:94" ht="18" customHeight="1" x14ac:dyDescent="0.2">
      <c r="B219" s="78"/>
      <c r="C219" s="71"/>
      <c r="D219" s="610"/>
      <c r="E219" s="90"/>
      <c r="F219" s="67"/>
      <c r="G219" s="67"/>
      <c r="H219" s="91"/>
      <c r="I219" s="67"/>
      <c r="J219" s="91"/>
      <c r="K219" s="67"/>
      <c r="L219" s="93"/>
      <c r="M219" s="112"/>
      <c r="N219" s="320"/>
      <c r="O219" s="321"/>
      <c r="P219" s="321"/>
      <c r="Q219" s="321"/>
      <c r="R219" s="321"/>
      <c r="S219" s="321"/>
      <c r="T219" s="321"/>
      <c r="U219" s="321"/>
      <c r="V219" s="321"/>
      <c r="W219" s="321"/>
      <c r="X219" s="321"/>
      <c r="Y219" s="322"/>
      <c r="Z219" s="539"/>
      <c r="AA219" s="414">
        <f t="shared" si="77"/>
        <v>1</v>
      </c>
      <c r="AB219" s="96">
        <f t="shared" si="78"/>
        <v>0</v>
      </c>
      <c r="AC219" s="415" t="str">
        <f t="shared" si="79"/>
        <v/>
      </c>
      <c r="AD219" s="440" t="str">
        <f t="shared" si="80"/>
        <v/>
      </c>
      <c r="AE219" s="416">
        <f t="shared" si="81"/>
        <v>1</v>
      </c>
      <c r="AF219" s="416">
        <f t="shared" si="82"/>
        <v>1</v>
      </c>
      <c r="AG219" s="417" t="str">
        <f t="shared" si="83"/>
        <v/>
      </c>
      <c r="AH219" s="417" t="str">
        <f t="shared" si="84"/>
        <v/>
      </c>
      <c r="AI219" s="71"/>
      <c r="AJ219" s="82"/>
      <c r="AL219" s="110" t="str">
        <f t="shared" si="85"/>
        <v/>
      </c>
      <c r="AM219" s="601" t="str">
        <f t="shared" si="86"/>
        <v/>
      </c>
      <c r="AN219" s="428" t="str">
        <f t="shared" si="87"/>
        <v/>
      </c>
      <c r="AO219" s="434"/>
      <c r="AP219" s="447" t="str">
        <f t="shared" si="88"/>
        <v/>
      </c>
      <c r="AQ219" s="448" t="str">
        <f t="shared" si="89"/>
        <v/>
      </c>
      <c r="AR219" s="448" t="str">
        <f t="shared" si="90"/>
        <v/>
      </c>
      <c r="AS219" s="448" t="str">
        <f t="shared" si="91"/>
        <v/>
      </c>
      <c r="AT219" s="448" t="str">
        <f t="shared" si="92"/>
        <v/>
      </c>
      <c r="AU219" s="448" t="str">
        <f t="shared" si="93"/>
        <v/>
      </c>
      <c r="AV219" s="448" t="str">
        <f t="shared" si="94"/>
        <v/>
      </c>
      <c r="AW219" s="448" t="str">
        <f t="shared" si="95"/>
        <v/>
      </c>
      <c r="AX219" s="448" t="str">
        <f t="shared" si="96"/>
        <v/>
      </c>
      <c r="AY219" s="448" t="str">
        <f t="shared" si="97"/>
        <v/>
      </c>
      <c r="AZ219" s="448" t="str">
        <f t="shared" si="98"/>
        <v/>
      </c>
      <c r="BA219" s="428" t="str">
        <f t="shared" si="99"/>
        <v/>
      </c>
      <c r="CO219" s="613" t="str">
        <f t="shared" si="100"/>
        <v/>
      </c>
      <c r="CP219" s="613" t="str">
        <f t="shared" si="101"/>
        <v/>
      </c>
    </row>
    <row r="220" spans="2:94" ht="18" customHeight="1" x14ac:dyDescent="0.2">
      <c r="B220" s="78"/>
      <c r="C220" s="71"/>
      <c r="D220" s="610"/>
      <c r="E220" s="90"/>
      <c r="F220" s="67"/>
      <c r="G220" s="67"/>
      <c r="H220" s="91"/>
      <c r="I220" s="67"/>
      <c r="J220" s="91"/>
      <c r="K220" s="67"/>
      <c r="L220" s="93"/>
      <c r="M220" s="112"/>
      <c r="N220" s="320"/>
      <c r="O220" s="321"/>
      <c r="P220" s="321"/>
      <c r="Q220" s="321"/>
      <c r="R220" s="321"/>
      <c r="S220" s="321"/>
      <c r="T220" s="321"/>
      <c r="U220" s="321"/>
      <c r="V220" s="321"/>
      <c r="W220" s="321"/>
      <c r="X220" s="321"/>
      <c r="Y220" s="322"/>
      <c r="Z220" s="539"/>
      <c r="AA220" s="414">
        <f t="shared" si="77"/>
        <v>1</v>
      </c>
      <c r="AB220" s="96">
        <f t="shared" si="78"/>
        <v>0</v>
      </c>
      <c r="AC220" s="415" t="str">
        <f t="shared" si="79"/>
        <v/>
      </c>
      <c r="AD220" s="440" t="str">
        <f t="shared" si="80"/>
        <v/>
      </c>
      <c r="AE220" s="416">
        <f t="shared" si="81"/>
        <v>1</v>
      </c>
      <c r="AF220" s="416">
        <f t="shared" si="82"/>
        <v>1</v>
      </c>
      <c r="AG220" s="417" t="str">
        <f t="shared" si="83"/>
        <v/>
      </c>
      <c r="AH220" s="417" t="str">
        <f t="shared" si="84"/>
        <v/>
      </c>
      <c r="AI220" s="71"/>
      <c r="AJ220" s="82"/>
      <c r="AL220" s="110" t="str">
        <f t="shared" si="85"/>
        <v/>
      </c>
      <c r="AM220" s="601" t="str">
        <f t="shared" si="86"/>
        <v/>
      </c>
      <c r="AN220" s="428" t="str">
        <f t="shared" si="87"/>
        <v/>
      </c>
      <c r="AO220" s="434"/>
      <c r="AP220" s="447" t="str">
        <f t="shared" si="88"/>
        <v/>
      </c>
      <c r="AQ220" s="448" t="str">
        <f t="shared" si="89"/>
        <v/>
      </c>
      <c r="AR220" s="448" t="str">
        <f t="shared" si="90"/>
        <v/>
      </c>
      <c r="AS220" s="448" t="str">
        <f t="shared" si="91"/>
        <v/>
      </c>
      <c r="AT220" s="448" t="str">
        <f t="shared" si="92"/>
        <v/>
      </c>
      <c r="AU220" s="448" t="str">
        <f t="shared" si="93"/>
        <v/>
      </c>
      <c r="AV220" s="448" t="str">
        <f t="shared" si="94"/>
        <v/>
      </c>
      <c r="AW220" s="448" t="str">
        <f t="shared" si="95"/>
        <v/>
      </c>
      <c r="AX220" s="448" t="str">
        <f t="shared" si="96"/>
        <v/>
      </c>
      <c r="AY220" s="448" t="str">
        <f t="shared" si="97"/>
        <v/>
      </c>
      <c r="AZ220" s="448" t="str">
        <f t="shared" si="98"/>
        <v/>
      </c>
      <c r="BA220" s="428" t="str">
        <f t="shared" si="99"/>
        <v/>
      </c>
      <c r="CO220" s="613" t="str">
        <f t="shared" si="100"/>
        <v/>
      </c>
      <c r="CP220" s="613" t="str">
        <f t="shared" si="101"/>
        <v/>
      </c>
    </row>
    <row r="221" spans="2:94" ht="18" customHeight="1" x14ac:dyDescent="0.2">
      <c r="B221" s="78"/>
      <c r="C221" s="71"/>
      <c r="D221" s="610"/>
      <c r="E221" s="90"/>
      <c r="F221" s="67"/>
      <c r="G221" s="67"/>
      <c r="H221" s="91"/>
      <c r="I221" s="67"/>
      <c r="J221" s="91"/>
      <c r="K221" s="67"/>
      <c r="L221" s="93"/>
      <c r="M221" s="112"/>
      <c r="N221" s="320"/>
      <c r="O221" s="321"/>
      <c r="P221" s="321"/>
      <c r="Q221" s="321"/>
      <c r="R221" s="321"/>
      <c r="S221" s="321"/>
      <c r="T221" s="321"/>
      <c r="U221" s="321"/>
      <c r="V221" s="321"/>
      <c r="W221" s="321"/>
      <c r="X221" s="321"/>
      <c r="Y221" s="322"/>
      <c r="Z221" s="539"/>
      <c r="AA221" s="414">
        <f t="shared" si="77"/>
        <v>1</v>
      </c>
      <c r="AB221" s="96">
        <f t="shared" si="78"/>
        <v>0</v>
      </c>
      <c r="AC221" s="415" t="str">
        <f t="shared" si="79"/>
        <v/>
      </c>
      <c r="AD221" s="440" t="str">
        <f t="shared" si="80"/>
        <v/>
      </c>
      <c r="AE221" s="416">
        <f t="shared" si="81"/>
        <v>1</v>
      </c>
      <c r="AF221" s="416">
        <f t="shared" si="82"/>
        <v>1</v>
      </c>
      <c r="AG221" s="417" t="str">
        <f t="shared" si="83"/>
        <v/>
      </c>
      <c r="AH221" s="417" t="str">
        <f t="shared" si="84"/>
        <v/>
      </c>
      <c r="AI221" s="71"/>
      <c r="AJ221" s="82"/>
      <c r="AL221" s="110" t="str">
        <f t="shared" si="85"/>
        <v/>
      </c>
      <c r="AM221" s="601" t="str">
        <f t="shared" si="86"/>
        <v/>
      </c>
      <c r="AN221" s="428" t="str">
        <f t="shared" si="87"/>
        <v/>
      </c>
      <c r="AO221" s="434"/>
      <c r="AP221" s="447" t="str">
        <f t="shared" si="88"/>
        <v/>
      </c>
      <c r="AQ221" s="448" t="str">
        <f t="shared" si="89"/>
        <v/>
      </c>
      <c r="AR221" s="448" t="str">
        <f t="shared" si="90"/>
        <v/>
      </c>
      <c r="AS221" s="448" t="str">
        <f t="shared" si="91"/>
        <v/>
      </c>
      <c r="AT221" s="448" t="str">
        <f t="shared" si="92"/>
        <v/>
      </c>
      <c r="AU221" s="448" t="str">
        <f t="shared" si="93"/>
        <v/>
      </c>
      <c r="AV221" s="448" t="str">
        <f t="shared" si="94"/>
        <v/>
      </c>
      <c r="AW221" s="448" t="str">
        <f t="shared" si="95"/>
        <v/>
      </c>
      <c r="AX221" s="448" t="str">
        <f t="shared" si="96"/>
        <v/>
      </c>
      <c r="AY221" s="448" t="str">
        <f t="shared" si="97"/>
        <v/>
      </c>
      <c r="AZ221" s="448" t="str">
        <f t="shared" si="98"/>
        <v/>
      </c>
      <c r="BA221" s="428" t="str">
        <f t="shared" si="99"/>
        <v/>
      </c>
      <c r="CO221" s="613" t="str">
        <f t="shared" si="100"/>
        <v/>
      </c>
      <c r="CP221" s="613" t="str">
        <f t="shared" si="101"/>
        <v/>
      </c>
    </row>
    <row r="222" spans="2:94" ht="18" customHeight="1" x14ac:dyDescent="0.2">
      <c r="B222" s="78"/>
      <c r="C222" s="71"/>
      <c r="D222" s="610"/>
      <c r="E222" s="90"/>
      <c r="F222" s="67"/>
      <c r="G222" s="67"/>
      <c r="H222" s="91"/>
      <c r="I222" s="67"/>
      <c r="J222" s="91"/>
      <c r="K222" s="67"/>
      <c r="L222" s="93"/>
      <c r="M222" s="112"/>
      <c r="N222" s="320"/>
      <c r="O222" s="321"/>
      <c r="P222" s="321"/>
      <c r="Q222" s="321"/>
      <c r="R222" s="321"/>
      <c r="S222" s="321"/>
      <c r="T222" s="321"/>
      <c r="U222" s="321"/>
      <c r="V222" s="321"/>
      <c r="W222" s="321"/>
      <c r="X222" s="321"/>
      <c r="Y222" s="322"/>
      <c r="Z222" s="539"/>
      <c r="AA222" s="414">
        <f t="shared" si="77"/>
        <v>1</v>
      </c>
      <c r="AB222" s="96">
        <f t="shared" si="78"/>
        <v>0</v>
      </c>
      <c r="AC222" s="415" t="str">
        <f t="shared" si="79"/>
        <v/>
      </c>
      <c r="AD222" s="440" t="str">
        <f t="shared" si="80"/>
        <v/>
      </c>
      <c r="AE222" s="416">
        <f t="shared" si="81"/>
        <v>1</v>
      </c>
      <c r="AF222" s="416">
        <f t="shared" si="82"/>
        <v>1</v>
      </c>
      <c r="AG222" s="417" t="str">
        <f t="shared" si="83"/>
        <v/>
      </c>
      <c r="AH222" s="417" t="str">
        <f t="shared" si="84"/>
        <v/>
      </c>
      <c r="AI222" s="71"/>
      <c r="AJ222" s="82"/>
      <c r="AL222" s="110" t="str">
        <f t="shared" si="85"/>
        <v/>
      </c>
      <c r="AM222" s="601" t="str">
        <f t="shared" si="86"/>
        <v/>
      </c>
      <c r="AN222" s="428" t="str">
        <f t="shared" si="87"/>
        <v/>
      </c>
      <c r="AO222" s="434"/>
      <c r="AP222" s="447" t="str">
        <f t="shared" si="88"/>
        <v/>
      </c>
      <c r="AQ222" s="448" t="str">
        <f t="shared" si="89"/>
        <v/>
      </c>
      <c r="AR222" s="448" t="str">
        <f t="shared" si="90"/>
        <v/>
      </c>
      <c r="AS222" s="448" t="str">
        <f t="shared" si="91"/>
        <v/>
      </c>
      <c r="AT222" s="448" t="str">
        <f t="shared" si="92"/>
        <v/>
      </c>
      <c r="AU222" s="448" t="str">
        <f t="shared" si="93"/>
        <v/>
      </c>
      <c r="AV222" s="448" t="str">
        <f t="shared" si="94"/>
        <v/>
      </c>
      <c r="AW222" s="448" t="str">
        <f t="shared" si="95"/>
        <v/>
      </c>
      <c r="AX222" s="448" t="str">
        <f t="shared" si="96"/>
        <v/>
      </c>
      <c r="AY222" s="448" t="str">
        <f t="shared" si="97"/>
        <v/>
      </c>
      <c r="AZ222" s="448" t="str">
        <f t="shared" si="98"/>
        <v/>
      </c>
      <c r="BA222" s="428" t="str">
        <f t="shared" si="99"/>
        <v/>
      </c>
      <c r="CO222" s="613" t="str">
        <f t="shared" si="100"/>
        <v/>
      </c>
      <c r="CP222" s="613" t="str">
        <f t="shared" si="101"/>
        <v/>
      </c>
    </row>
    <row r="223" spans="2:94" ht="18" customHeight="1" x14ac:dyDescent="0.2">
      <c r="B223" s="78"/>
      <c r="C223" s="71"/>
      <c r="D223" s="610"/>
      <c r="E223" s="90"/>
      <c r="F223" s="67"/>
      <c r="G223" s="67"/>
      <c r="H223" s="91"/>
      <c r="I223" s="67"/>
      <c r="J223" s="91"/>
      <c r="K223" s="67"/>
      <c r="L223" s="93"/>
      <c r="M223" s="112"/>
      <c r="N223" s="320"/>
      <c r="O223" s="321"/>
      <c r="P223" s="321"/>
      <c r="Q223" s="321"/>
      <c r="R223" s="321"/>
      <c r="S223" s="321"/>
      <c r="T223" s="321"/>
      <c r="U223" s="321"/>
      <c r="V223" s="321"/>
      <c r="W223" s="321"/>
      <c r="X223" s="321"/>
      <c r="Y223" s="322"/>
      <c r="Z223" s="539"/>
      <c r="AA223" s="414">
        <f t="shared" si="77"/>
        <v>1</v>
      </c>
      <c r="AB223" s="96">
        <f t="shared" si="78"/>
        <v>0</v>
      </c>
      <c r="AC223" s="415" t="str">
        <f t="shared" si="79"/>
        <v/>
      </c>
      <c r="AD223" s="440" t="str">
        <f t="shared" si="80"/>
        <v/>
      </c>
      <c r="AE223" s="416">
        <f t="shared" si="81"/>
        <v>1</v>
      </c>
      <c r="AF223" s="416">
        <f t="shared" si="82"/>
        <v>1</v>
      </c>
      <c r="AG223" s="417" t="str">
        <f t="shared" si="83"/>
        <v/>
      </c>
      <c r="AH223" s="417" t="str">
        <f t="shared" si="84"/>
        <v/>
      </c>
      <c r="AI223" s="71"/>
      <c r="AJ223" s="82"/>
      <c r="AL223" s="110" t="str">
        <f t="shared" si="85"/>
        <v/>
      </c>
      <c r="AM223" s="601" t="str">
        <f t="shared" si="86"/>
        <v/>
      </c>
      <c r="AN223" s="428" t="str">
        <f t="shared" si="87"/>
        <v/>
      </c>
      <c r="AO223" s="434"/>
      <c r="AP223" s="447" t="str">
        <f t="shared" si="88"/>
        <v/>
      </c>
      <c r="AQ223" s="448" t="str">
        <f t="shared" si="89"/>
        <v/>
      </c>
      <c r="AR223" s="448" t="str">
        <f t="shared" si="90"/>
        <v/>
      </c>
      <c r="AS223" s="448" t="str">
        <f t="shared" si="91"/>
        <v/>
      </c>
      <c r="AT223" s="448" t="str">
        <f t="shared" si="92"/>
        <v/>
      </c>
      <c r="AU223" s="448" t="str">
        <f t="shared" si="93"/>
        <v/>
      </c>
      <c r="AV223" s="448" t="str">
        <f t="shared" si="94"/>
        <v/>
      </c>
      <c r="AW223" s="448" t="str">
        <f t="shared" si="95"/>
        <v/>
      </c>
      <c r="AX223" s="448" t="str">
        <f t="shared" si="96"/>
        <v/>
      </c>
      <c r="AY223" s="448" t="str">
        <f t="shared" si="97"/>
        <v/>
      </c>
      <c r="AZ223" s="448" t="str">
        <f t="shared" si="98"/>
        <v/>
      </c>
      <c r="BA223" s="428" t="str">
        <f t="shared" si="99"/>
        <v/>
      </c>
      <c r="CO223" s="613" t="str">
        <f t="shared" si="100"/>
        <v/>
      </c>
      <c r="CP223" s="613" t="str">
        <f t="shared" si="101"/>
        <v/>
      </c>
    </row>
    <row r="224" spans="2:94" ht="18" customHeight="1" x14ac:dyDescent="0.2">
      <c r="B224" s="78"/>
      <c r="C224" s="71"/>
      <c r="D224" s="608"/>
      <c r="E224" s="90"/>
      <c r="F224" s="67"/>
      <c r="G224" s="67"/>
      <c r="H224" s="91"/>
      <c r="I224" s="91"/>
      <c r="J224" s="91"/>
      <c r="K224" s="92"/>
      <c r="L224" s="93"/>
      <c r="M224" s="112"/>
      <c r="N224" s="320"/>
      <c r="O224" s="321"/>
      <c r="P224" s="321"/>
      <c r="Q224" s="321"/>
      <c r="R224" s="321"/>
      <c r="S224" s="321"/>
      <c r="T224" s="321"/>
      <c r="U224" s="321"/>
      <c r="V224" s="321"/>
      <c r="W224" s="321"/>
      <c r="X224" s="321"/>
      <c r="Y224" s="322"/>
      <c r="Z224" s="539"/>
      <c r="AA224" s="414">
        <f t="shared" si="77"/>
        <v>1</v>
      </c>
      <c r="AB224" s="96">
        <f t="shared" si="78"/>
        <v>0</v>
      </c>
      <c r="AC224" s="415" t="str">
        <f t="shared" si="79"/>
        <v/>
      </c>
      <c r="AD224" s="440" t="str">
        <f t="shared" si="80"/>
        <v/>
      </c>
      <c r="AE224" s="416">
        <f t="shared" si="81"/>
        <v>1</v>
      </c>
      <c r="AF224" s="416">
        <f t="shared" si="82"/>
        <v>1</v>
      </c>
      <c r="AG224" s="417" t="str">
        <f t="shared" si="83"/>
        <v/>
      </c>
      <c r="AH224" s="417" t="str">
        <f t="shared" si="84"/>
        <v/>
      </c>
      <c r="AI224" s="71"/>
      <c r="AJ224" s="82"/>
      <c r="AL224" s="110" t="str">
        <f t="shared" si="85"/>
        <v/>
      </c>
      <c r="AM224" s="601" t="str">
        <f t="shared" si="86"/>
        <v/>
      </c>
      <c r="AN224" s="428" t="str">
        <f t="shared" si="87"/>
        <v/>
      </c>
      <c r="AO224" s="434"/>
      <c r="AP224" s="447" t="str">
        <f t="shared" si="88"/>
        <v/>
      </c>
      <c r="AQ224" s="448" t="str">
        <f t="shared" si="89"/>
        <v/>
      </c>
      <c r="AR224" s="448" t="str">
        <f t="shared" si="90"/>
        <v/>
      </c>
      <c r="AS224" s="448" t="str">
        <f t="shared" si="91"/>
        <v/>
      </c>
      <c r="AT224" s="448" t="str">
        <f t="shared" si="92"/>
        <v/>
      </c>
      <c r="AU224" s="448" t="str">
        <f t="shared" si="93"/>
        <v/>
      </c>
      <c r="AV224" s="448" t="str">
        <f t="shared" si="94"/>
        <v/>
      </c>
      <c r="AW224" s="448" t="str">
        <f t="shared" si="95"/>
        <v/>
      </c>
      <c r="AX224" s="448" t="str">
        <f t="shared" si="96"/>
        <v/>
      </c>
      <c r="AY224" s="448" t="str">
        <f t="shared" si="97"/>
        <v/>
      </c>
      <c r="AZ224" s="448" t="str">
        <f t="shared" si="98"/>
        <v/>
      </c>
      <c r="BA224" s="428" t="str">
        <f t="shared" si="99"/>
        <v/>
      </c>
      <c r="CO224" s="613" t="str">
        <f t="shared" si="100"/>
        <v/>
      </c>
      <c r="CP224" s="613" t="str">
        <f t="shared" si="101"/>
        <v/>
      </c>
    </row>
    <row r="225" spans="2:94" ht="18" customHeight="1" x14ac:dyDescent="0.2">
      <c r="B225" s="78"/>
      <c r="C225" s="71"/>
      <c r="D225" s="608"/>
      <c r="E225" s="90"/>
      <c r="F225" s="67"/>
      <c r="G225" s="67"/>
      <c r="H225" s="91"/>
      <c r="I225" s="91"/>
      <c r="J225" s="91"/>
      <c r="K225" s="67"/>
      <c r="L225" s="93"/>
      <c r="M225" s="112"/>
      <c r="N225" s="320"/>
      <c r="O225" s="321"/>
      <c r="P225" s="321"/>
      <c r="Q225" s="321"/>
      <c r="R225" s="321"/>
      <c r="S225" s="321"/>
      <c r="T225" s="321"/>
      <c r="U225" s="321"/>
      <c r="V225" s="321"/>
      <c r="W225" s="321"/>
      <c r="X225" s="321"/>
      <c r="Y225" s="322"/>
      <c r="Z225" s="539"/>
      <c r="AA225" s="414">
        <f t="shared" si="77"/>
        <v>1</v>
      </c>
      <c r="AB225" s="96">
        <f t="shared" si="78"/>
        <v>0</v>
      </c>
      <c r="AC225" s="415" t="str">
        <f t="shared" si="79"/>
        <v/>
      </c>
      <c r="AD225" s="440" t="str">
        <f t="shared" si="80"/>
        <v/>
      </c>
      <c r="AE225" s="416">
        <f t="shared" si="81"/>
        <v>1</v>
      </c>
      <c r="AF225" s="416">
        <f t="shared" si="82"/>
        <v>1</v>
      </c>
      <c r="AG225" s="417" t="str">
        <f t="shared" si="83"/>
        <v/>
      </c>
      <c r="AH225" s="417" t="str">
        <f t="shared" si="84"/>
        <v/>
      </c>
      <c r="AI225" s="71"/>
      <c r="AJ225" s="82"/>
      <c r="AL225" s="110" t="str">
        <f t="shared" si="85"/>
        <v/>
      </c>
      <c r="AM225" s="601" t="str">
        <f t="shared" si="86"/>
        <v/>
      </c>
      <c r="AN225" s="428" t="str">
        <f t="shared" si="87"/>
        <v/>
      </c>
      <c r="AO225" s="434"/>
      <c r="AP225" s="447" t="str">
        <f t="shared" si="88"/>
        <v/>
      </c>
      <c r="AQ225" s="448" t="str">
        <f t="shared" si="89"/>
        <v/>
      </c>
      <c r="AR225" s="448" t="str">
        <f t="shared" si="90"/>
        <v/>
      </c>
      <c r="AS225" s="448" t="str">
        <f t="shared" si="91"/>
        <v/>
      </c>
      <c r="AT225" s="448" t="str">
        <f t="shared" si="92"/>
        <v/>
      </c>
      <c r="AU225" s="448" t="str">
        <f t="shared" si="93"/>
        <v/>
      </c>
      <c r="AV225" s="448" t="str">
        <f t="shared" si="94"/>
        <v/>
      </c>
      <c r="AW225" s="448" t="str">
        <f t="shared" si="95"/>
        <v/>
      </c>
      <c r="AX225" s="448" t="str">
        <f t="shared" si="96"/>
        <v/>
      </c>
      <c r="AY225" s="448" t="str">
        <f t="shared" si="97"/>
        <v/>
      </c>
      <c r="AZ225" s="448" t="str">
        <f t="shared" si="98"/>
        <v/>
      </c>
      <c r="BA225" s="428" t="str">
        <f t="shared" si="99"/>
        <v/>
      </c>
      <c r="CO225" s="613" t="str">
        <f t="shared" si="100"/>
        <v/>
      </c>
      <c r="CP225" s="613" t="str">
        <f t="shared" si="101"/>
        <v/>
      </c>
    </row>
    <row r="226" spans="2:94" ht="18" customHeight="1" x14ac:dyDescent="0.2">
      <c r="B226" s="78"/>
      <c r="C226" s="71"/>
      <c r="D226" s="608"/>
      <c r="E226" s="90"/>
      <c r="F226" s="67"/>
      <c r="G226" s="67"/>
      <c r="H226" s="91"/>
      <c r="I226" s="91"/>
      <c r="J226" s="91"/>
      <c r="K226" s="67"/>
      <c r="L226" s="93"/>
      <c r="M226" s="112"/>
      <c r="N226" s="320"/>
      <c r="O226" s="321"/>
      <c r="P226" s="321"/>
      <c r="Q226" s="321"/>
      <c r="R226" s="321"/>
      <c r="S226" s="321"/>
      <c r="T226" s="321"/>
      <c r="U226" s="321"/>
      <c r="V226" s="321"/>
      <c r="W226" s="321"/>
      <c r="X226" s="321"/>
      <c r="Y226" s="322"/>
      <c r="Z226" s="539"/>
      <c r="AA226" s="414">
        <f t="shared" si="77"/>
        <v>1</v>
      </c>
      <c r="AB226" s="96">
        <f t="shared" si="78"/>
        <v>0</v>
      </c>
      <c r="AC226" s="415" t="str">
        <f t="shared" si="79"/>
        <v/>
      </c>
      <c r="AD226" s="440" t="str">
        <f t="shared" si="80"/>
        <v/>
      </c>
      <c r="AE226" s="416">
        <f t="shared" si="81"/>
        <v>1</v>
      </c>
      <c r="AF226" s="416">
        <f t="shared" si="82"/>
        <v>1</v>
      </c>
      <c r="AG226" s="417" t="str">
        <f t="shared" si="83"/>
        <v/>
      </c>
      <c r="AH226" s="417" t="str">
        <f t="shared" si="84"/>
        <v/>
      </c>
      <c r="AI226" s="71"/>
      <c r="AJ226" s="82"/>
      <c r="AL226" s="110" t="str">
        <f t="shared" si="85"/>
        <v/>
      </c>
      <c r="AM226" s="601" t="str">
        <f t="shared" si="86"/>
        <v/>
      </c>
      <c r="AN226" s="428" t="str">
        <f t="shared" si="87"/>
        <v/>
      </c>
      <c r="AO226" s="434"/>
      <c r="AP226" s="447" t="str">
        <f t="shared" si="88"/>
        <v/>
      </c>
      <c r="AQ226" s="448" t="str">
        <f t="shared" si="89"/>
        <v/>
      </c>
      <c r="AR226" s="448" t="str">
        <f t="shared" si="90"/>
        <v/>
      </c>
      <c r="AS226" s="448" t="str">
        <f t="shared" si="91"/>
        <v/>
      </c>
      <c r="AT226" s="448" t="str">
        <f t="shared" si="92"/>
        <v/>
      </c>
      <c r="AU226" s="448" t="str">
        <f t="shared" si="93"/>
        <v/>
      </c>
      <c r="AV226" s="448" t="str">
        <f t="shared" si="94"/>
        <v/>
      </c>
      <c r="AW226" s="448" t="str">
        <f t="shared" si="95"/>
        <v/>
      </c>
      <c r="AX226" s="448" t="str">
        <f t="shared" si="96"/>
        <v/>
      </c>
      <c r="AY226" s="448" t="str">
        <f t="shared" si="97"/>
        <v/>
      </c>
      <c r="AZ226" s="448" t="str">
        <f t="shared" si="98"/>
        <v/>
      </c>
      <c r="BA226" s="428" t="str">
        <f t="shared" si="99"/>
        <v/>
      </c>
      <c r="CO226" s="613" t="str">
        <f t="shared" si="100"/>
        <v/>
      </c>
      <c r="CP226" s="613" t="str">
        <f t="shared" si="101"/>
        <v/>
      </c>
    </row>
    <row r="227" spans="2:94" ht="18" customHeight="1" x14ac:dyDescent="0.2">
      <c r="B227" s="78"/>
      <c r="C227" s="71"/>
      <c r="D227" s="608"/>
      <c r="E227" s="90"/>
      <c r="F227" s="67"/>
      <c r="G227" s="67"/>
      <c r="H227" s="91"/>
      <c r="I227" s="91"/>
      <c r="J227" s="91"/>
      <c r="K227" s="67"/>
      <c r="L227" s="93"/>
      <c r="M227" s="112"/>
      <c r="N227" s="320"/>
      <c r="O227" s="321"/>
      <c r="P227" s="321"/>
      <c r="Q227" s="321"/>
      <c r="R227" s="321"/>
      <c r="S227" s="321"/>
      <c r="T227" s="321"/>
      <c r="U227" s="321"/>
      <c r="V227" s="321"/>
      <c r="W227" s="321"/>
      <c r="X227" s="321"/>
      <c r="Y227" s="322"/>
      <c r="Z227" s="539"/>
      <c r="AA227" s="414">
        <f t="shared" si="77"/>
        <v>1</v>
      </c>
      <c r="AB227" s="96">
        <f t="shared" si="78"/>
        <v>0</v>
      </c>
      <c r="AC227" s="415" t="str">
        <f t="shared" si="79"/>
        <v/>
      </c>
      <c r="AD227" s="440" t="str">
        <f t="shared" si="80"/>
        <v/>
      </c>
      <c r="AE227" s="416">
        <f t="shared" si="81"/>
        <v>1</v>
      </c>
      <c r="AF227" s="416">
        <f t="shared" si="82"/>
        <v>1</v>
      </c>
      <c r="AG227" s="417" t="str">
        <f t="shared" si="83"/>
        <v/>
      </c>
      <c r="AH227" s="417" t="str">
        <f t="shared" si="84"/>
        <v/>
      </c>
      <c r="AI227" s="71"/>
      <c r="AJ227" s="82"/>
      <c r="AL227" s="110" t="str">
        <f t="shared" si="85"/>
        <v/>
      </c>
      <c r="AM227" s="601" t="str">
        <f t="shared" si="86"/>
        <v/>
      </c>
      <c r="AN227" s="428" t="str">
        <f t="shared" si="87"/>
        <v/>
      </c>
      <c r="AO227" s="434"/>
      <c r="AP227" s="447" t="str">
        <f t="shared" si="88"/>
        <v/>
      </c>
      <c r="AQ227" s="448" t="str">
        <f t="shared" si="89"/>
        <v/>
      </c>
      <c r="AR227" s="448" t="str">
        <f t="shared" si="90"/>
        <v/>
      </c>
      <c r="AS227" s="448" t="str">
        <f t="shared" si="91"/>
        <v/>
      </c>
      <c r="AT227" s="448" t="str">
        <f t="shared" si="92"/>
        <v/>
      </c>
      <c r="AU227" s="448" t="str">
        <f t="shared" si="93"/>
        <v/>
      </c>
      <c r="AV227" s="448" t="str">
        <f t="shared" si="94"/>
        <v/>
      </c>
      <c r="AW227" s="448" t="str">
        <f t="shared" si="95"/>
        <v/>
      </c>
      <c r="AX227" s="448" t="str">
        <f t="shared" si="96"/>
        <v/>
      </c>
      <c r="AY227" s="448" t="str">
        <f t="shared" si="97"/>
        <v/>
      </c>
      <c r="AZ227" s="448" t="str">
        <f t="shared" si="98"/>
        <v/>
      </c>
      <c r="BA227" s="428" t="str">
        <f t="shared" si="99"/>
        <v/>
      </c>
      <c r="CO227" s="613" t="str">
        <f t="shared" si="100"/>
        <v/>
      </c>
      <c r="CP227" s="613" t="str">
        <f t="shared" si="101"/>
        <v/>
      </c>
    </row>
    <row r="228" spans="2:94" ht="18" customHeight="1" x14ac:dyDescent="0.2">
      <c r="B228" s="78"/>
      <c r="C228" s="71"/>
      <c r="D228" s="608"/>
      <c r="E228" s="90"/>
      <c r="F228" s="67"/>
      <c r="G228" s="67"/>
      <c r="H228" s="91"/>
      <c r="I228" s="91"/>
      <c r="J228" s="91"/>
      <c r="K228" s="67"/>
      <c r="L228" s="93"/>
      <c r="M228" s="112"/>
      <c r="N228" s="320"/>
      <c r="O228" s="321"/>
      <c r="P228" s="321"/>
      <c r="Q228" s="321"/>
      <c r="R228" s="321"/>
      <c r="S228" s="321"/>
      <c r="T228" s="321"/>
      <c r="U228" s="321"/>
      <c r="V228" s="321"/>
      <c r="W228" s="321"/>
      <c r="X228" s="321"/>
      <c r="Y228" s="322"/>
      <c r="Z228" s="539"/>
      <c r="AA228" s="414">
        <f t="shared" si="77"/>
        <v>1</v>
      </c>
      <c r="AB228" s="96">
        <f t="shared" si="78"/>
        <v>0</v>
      </c>
      <c r="AC228" s="415" t="str">
        <f t="shared" si="79"/>
        <v/>
      </c>
      <c r="AD228" s="440" t="str">
        <f t="shared" si="80"/>
        <v/>
      </c>
      <c r="AE228" s="416">
        <f t="shared" si="81"/>
        <v>1</v>
      </c>
      <c r="AF228" s="416">
        <f t="shared" si="82"/>
        <v>1</v>
      </c>
      <c r="AG228" s="417" t="str">
        <f t="shared" si="83"/>
        <v/>
      </c>
      <c r="AH228" s="417" t="str">
        <f t="shared" si="84"/>
        <v/>
      </c>
      <c r="AI228" s="71"/>
      <c r="AJ228" s="82"/>
      <c r="AL228" s="110" t="str">
        <f t="shared" si="85"/>
        <v/>
      </c>
      <c r="AM228" s="601" t="str">
        <f t="shared" si="86"/>
        <v/>
      </c>
      <c r="AN228" s="428" t="str">
        <f t="shared" si="87"/>
        <v/>
      </c>
      <c r="AO228" s="434"/>
      <c r="AP228" s="447" t="str">
        <f t="shared" si="88"/>
        <v/>
      </c>
      <c r="AQ228" s="448" t="str">
        <f t="shared" si="89"/>
        <v/>
      </c>
      <c r="AR228" s="448" t="str">
        <f t="shared" si="90"/>
        <v/>
      </c>
      <c r="AS228" s="448" t="str">
        <f t="shared" si="91"/>
        <v/>
      </c>
      <c r="AT228" s="448" t="str">
        <f t="shared" si="92"/>
        <v/>
      </c>
      <c r="AU228" s="448" t="str">
        <f t="shared" si="93"/>
        <v/>
      </c>
      <c r="AV228" s="448" t="str">
        <f t="shared" si="94"/>
        <v/>
      </c>
      <c r="AW228" s="448" t="str">
        <f t="shared" si="95"/>
        <v/>
      </c>
      <c r="AX228" s="448" t="str">
        <f t="shared" si="96"/>
        <v/>
      </c>
      <c r="AY228" s="448" t="str">
        <f t="shared" si="97"/>
        <v/>
      </c>
      <c r="AZ228" s="448" t="str">
        <f t="shared" si="98"/>
        <v/>
      </c>
      <c r="BA228" s="428" t="str">
        <f t="shared" si="99"/>
        <v/>
      </c>
      <c r="CO228" s="613" t="str">
        <f t="shared" si="100"/>
        <v/>
      </c>
      <c r="CP228" s="613" t="str">
        <f t="shared" si="101"/>
        <v/>
      </c>
    </row>
    <row r="229" spans="2:94" ht="18" customHeight="1" x14ac:dyDescent="0.2">
      <c r="B229" s="78"/>
      <c r="C229" s="71"/>
      <c r="D229" s="608"/>
      <c r="E229" s="90"/>
      <c r="F229" s="67"/>
      <c r="G229" s="67"/>
      <c r="H229" s="91"/>
      <c r="I229" s="91"/>
      <c r="J229" s="91"/>
      <c r="K229" s="67"/>
      <c r="L229" s="93"/>
      <c r="M229" s="112"/>
      <c r="N229" s="320"/>
      <c r="O229" s="321"/>
      <c r="P229" s="321"/>
      <c r="Q229" s="321"/>
      <c r="R229" s="321"/>
      <c r="S229" s="321"/>
      <c r="T229" s="321"/>
      <c r="U229" s="321"/>
      <c r="V229" s="321"/>
      <c r="W229" s="321"/>
      <c r="X229" s="321"/>
      <c r="Y229" s="322"/>
      <c r="Z229" s="539"/>
      <c r="AA229" s="414">
        <f t="shared" si="77"/>
        <v>1</v>
      </c>
      <c r="AB229" s="96">
        <f t="shared" si="78"/>
        <v>0</v>
      </c>
      <c r="AC229" s="415" t="str">
        <f t="shared" si="79"/>
        <v/>
      </c>
      <c r="AD229" s="440" t="str">
        <f t="shared" si="80"/>
        <v/>
      </c>
      <c r="AE229" s="416">
        <f t="shared" si="81"/>
        <v>1</v>
      </c>
      <c r="AF229" s="416">
        <f t="shared" si="82"/>
        <v>1</v>
      </c>
      <c r="AG229" s="417" t="str">
        <f t="shared" si="83"/>
        <v/>
      </c>
      <c r="AH229" s="417" t="str">
        <f t="shared" si="84"/>
        <v/>
      </c>
      <c r="AI229" s="71"/>
      <c r="AJ229" s="82"/>
      <c r="AL229" s="110" t="str">
        <f t="shared" si="85"/>
        <v/>
      </c>
      <c r="AM229" s="601" t="str">
        <f t="shared" si="86"/>
        <v/>
      </c>
      <c r="AN229" s="428" t="str">
        <f t="shared" si="87"/>
        <v/>
      </c>
      <c r="AO229" s="434"/>
      <c r="AP229" s="447" t="str">
        <f t="shared" si="88"/>
        <v/>
      </c>
      <c r="AQ229" s="448" t="str">
        <f t="shared" si="89"/>
        <v/>
      </c>
      <c r="AR229" s="448" t="str">
        <f t="shared" si="90"/>
        <v/>
      </c>
      <c r="AS229" s="448" t="str">
        <f t="shared" si="91"/>
        <v/>
      </c>
      <c r="AT229" s="448" t="str">
        <f t="shared" si="92"/>
        <v/>
      </c>
      <c r="AU229" s="448" t="str">
        <f t="shared" si="93"/>
        <v/>
      </c>
      <c r="AV229" s="448" t="str">
        <f t="shared" si="94"/>
        <v/>
      </c>
      <c r="AW229" s="448" t="str">
        <f t="shared" si="95"/>
        <v/>
      </c>
      <c r="AX229" s="448" t="str">
        <f t="shared" si="96"/>
        <v/>
      </c>
      <c r="AY229" s="448" t="str">
        <f t="shared" si="97"/>
        <v/>
      </c>
      <c r="AZ229" s="448" t="str">
        <f t="shared" si="98"/>
        <v/>
      </c>
      <c r="BA229" s="428" t="str">
        <f t="shared" si="99"/>
        <v/>
      </c>
      <c r="CO229" s="613" t="str">
        <f t="shared" si="100"/>
        <v/>
      </c>
      <c r="CP229" s="613" t="str">
        <f t="shared" si="101"/>
        <v/>
      </c>
    </row>
    <row r="230" spans="2:94" ht="18" customHeight="1" x14ac:dyDescent="0.2">
      <c r="B230" s="78"/>
      <c r="C230" s="71"/>
      <c r="D230" s="608"/>
      <c r="E230" s="90"/>
      <c r="F230" s="67"/>
      <c r="G230" s="67"/>
      <c r="H230" s="91"/>
      <c r="I230" s="91"/>
      <c r="J230" s="91"/>
      <c r="K230" s="67"/>
      <c r="L230" s="93"/>
      <c r="M230" s="112"/>
      <c r="N230" s="320"/>
      <c r="O230" s="321"/>
      <c r="P230" s="321"/>
      <c r="Q230" s="321"/>
      <c r="R230" s="321"/>
      <c r="S230" s="321"/>
      <c r="T230" s="321"/>
      <c r="U230" s="321"/>
      <c r="V230" s="321"/>
      <c r="W230" s="321"/>
      <c r="X230" s="321"/>
      <c r="Y230" s="322"/>
      <c r="Z230" s="539"/>
      <c r="AA230" s="414">
        <f t="shared" si="77"/>
        <v>1</v>
      </c>
      <c r="AB230" s="96">
        <f t="shared" si="78"/>
        <v>0</v>
      </c>
      <c r="AC230" s="415" t="str">
        <f t="shared" si="79"/>
        <v/>
      </c>
      <c r="AD230" s="440" t="str">
        <f t="shared" si="80"/>
        <v/>
      </c>
      <c r="AE230" s="416">
        <f t="shared" si="81"/>
        <v>1</v>
      </c>
      <c r="AF230" s="416">
        <f t="shared" si="82"/>
        <v>1</v>
      </c>
      <c r="AG230" s="417" t="str">
        <f t="shared" si="83"/>
        <v/>
      </c>
      <c r="AH230" s="417" t="str">
        <f t="shared" si="84"/>
        <v/>
      </c>
      <c r="AI230" s="71"/>
      <c r="AJ230" s="82"/>
      <c r="AL230" s="110" t="str">
        <f t="shared" si="85"/>
        <v/>
      </c>
      <c r="AM230" s="601" t="str">
        <f t="shared" si="86"/>
        <v/>
      </c>
      <c r="AN230" s="428" t="str">
        <f t="shared" si="87"/>
        <v/>
      </c>
      <c r="AO230" s="434"/>
      <c r="AP230" s="447" t="str">
        <f t="shared" si="88"/>
        <v/>
      </c>
      <c r="AQ230" s="448" t="str">
        <f t="shared" si="89"/>
        <v/>
      </c>
      <c r="AR230" s="448" t="str">
        <f t="shared" si="90"/>
        <v/>
      </c>
      <c r="AS230" s="448" t="str">
        <f t="shared" si="91"/>
        <v/>
      </c>
      <c r="AT230" s="448" t="str">
        <f t="shared" si="92"/>
        <v/>
      </c>
      <c r="AU230" s="448" t="str">
        <f t="shared" si="93"/>
        <v/>
      </c>
      <c r="AV230" s="448" t="str">
        <f t="shared" si="94"/>
        <v/>
      </c>
      <c r="AW230" s="448" t="str">
        <f t="shared" si="95"/>
        <v/>
      </c>
      <c r="AX230" s="448" t="str">
        <f t="shared" si="96"/>
        <v/>
      </c>
      <c r="AY230" s="448" t="str">
        <f t="shared" si="97"/>
        <v/>
      </c>
      <c r="AZ230" s="448" t="str">
        <f t="shared" si="98"/>
        <v/>
      </c>
      <c r="BA230" s="428" t="str">
        <f t="shared" si="99"/>
        <v/>
      </c>
      <c r="CO230" s="613" t="str">
        <f t="shared" si="100"/>
        <v/>
      </c>
      <c r="CP230" s="613" t="str">
        <f t="shared" si="101"/>
        <v/>
      </c>
    </row>
    <row r="231" spans="2:94" ht="18" customHeight="1" x14ac:dyDescent="0.2">
      <c r="B231" s="78"/>
      <c r="C231" s="71"/>
      <c r="D231" s="608"/>
      <c r="E231" s="90"/>
      <c r="F231" s="67"/>
      <c r="G231" s="67"/>
      <c r="H231" s="91"/>
      <c r="I231" s="91"/>
      <c r="J231" s="91"/>
      <c r="K231" s="67"/>
      <c r="L231" s="93"/>
      <c r="M231" s="112"/>
      <c r="N231" s="320"/>
      <c r="O231" s="321"/>
      <c r="P231" s="321"/>
      <c r="Q231" s="321"/>
      <c r="R231" s="321"/>
      <c r="S231" s="321"/>
      <c r="T231" s="321"/>
      <c r="U231" s="321"/>
      <c r="V231" s="321"/>
      <c r="W231" s="321"/>
      <c r="X231" s="321"/>
      <c r="Y231" s="322"/>
      <c r="Z231" s="539"/>
      <c r="AA231" s="414">
        <f t="shared" si="77"/>
        <v>1</v>
      </c>
      <c r="AB231" s="96">
        <f t="shared" si="78"/>
        <v>0</v>
      </c>
      <c r="AC231" s="415" t="str">
        <f t="shared" si="79"/>
        <v/>
      </c>
      <c r="AD231" s="440" t="str">
        <f t="shared" si="80"/>
        <v/>
      </c>
      <c r="AE231" s="416">
        <f t="shared" si="81"/>
        <v>1</v>
      </c>
      <c r="AF231" s="416">
        <f t="shared" si="82"/>
        <v>1</v>
      </c>
      <c r="AG231" s="417" t="str">
        <f t="shared" si="83"/>
        <v/>
      </c>
      <c r="AH231" s="417" t="str">
        <f t="shared" si="84"/>
        <v/>
      </c>
      <c r="AI231" s="71"/>
      <c r="AJ231" s="82"/>
      <c r="AL231" s="110" t="str">
        <f t="shared" si="85"/>
        <v/>
      </c>
      <c r="AM231" s="601" t="str">
        <f t="shared" si="86"/>
        <v/>
      </c>
      <c r="AN231" s="428" t="str">
        <f t="shared" si="87"/>
        <v/>
      </c>
      <c r="AO231" s="434"/>
      <c r="AP231" s="447" t="str">
        <f t="shared" si="88"/>
        <v/>
      </c>
      <c r="AQ231" s="448" t="str">
        <f t="shared" si="89"/>
        <v/>
      </c>
      <c r="AR231" s="448" t="str">
        <f t="shared" si="90"/>
        <v/>
      </c>
      <c r="AS231" s="448" t="str">
        <f t="shared" si="91"/>
        <v/>
      </c>
      <c r="AT231" s="448" t="str">
        <f t="shared" si="92"/>
        <v/>
      </c>
      <c r="AU231" s="448" t="str">
        <f t="shared" si="93"/>
        <v/>
      </c>
      <c r="AV231" s="448" t="str">
        <f t="shared" si="94"/>
        <v/>
      </c>
      <c r="AW231" s="448" t="str">
        <f t="shared" si="95"/>
        <v/>
      </c>
      <c r="AX231" s="448" t="str">
        <f t="shared" si="96"/>
        <v/>
      </c>
      <c r="AY231" s="448" t="str">
        <f t="shared" si="97"/>
        <v/>
      </c>
      <c r="AZ231" s="448" t="str">
        <f t="shared" si="98"/>
        <v/>
      </c>
      <c r="BA231" s="428" t="str">
        <f t="shared" si="99"/>
        <v/>
      </c>
      <c r="CO231" s="613" t="str">
        <f t="shared" si="100"/>
        <v/>
      </c>
      <c r="CP231" s="613" t="str">
        <f t="shared" si="101"/>
        <v/>
      </c>
    </row>
    <row r="232" spans="2:94" ht="18" customHeight="1" x14ac:dyDescent="0.2">
      <c r="B232" s="78"/>
      <c r="C232" s="71"/>
      <c r="D232" s="608"/>
      <c r="E232" s="90"/>
      <c r="F232" s="67"/>
      <c r="G232" s="67"/>
      <c r="H232" s="91"/>
      <c r="I232" s="91"/>
      <c r="J232" s="91"/>
      <c r="K232" s="67"/>
      <c r="L232" s="93"/>
      <c r="M232" s="112"/>
      <c r="N232" s="320"/>
      <c r="O232" s="321"/>
      <c r="P232" s="321"/>
      <c r="Q232" s="321"/>
      <c r="R232" s="321"/>
      <c r="S232" s="321"/>
      <c r="T232" s="321"/>
      <c r="U232" s="321"/>
      <c r="V232" s="321"/>
      <c r="W232" s="321"/>
      <c r="X232" s="321"/>
      <c r="Y232" s="322"/>
      <c r="Z232" s="539"/>
      <c r="AA232" s="414">
        <f t="shared" si="77"/>
        <v>1</v>
      </c>
      <c r="AB232" s="96">
        <f t="shared" si="78"/>
        <v>0</v>
      </c>
      <c r="AC232" s="415" t="str">
        <f t="shared" si="79"/>
        <v/>
      </c>
      <c r="AD232" s="440" t="str">
        <f t="shared" si="80"/>
        <v/>
      </c>
      <c r="AE232" s="416">
        <f t="shared" si="81"/>
        <v>1</v>
      </c>
      <c r="AF232" s="416">
        <f t="shared" si="82"/>
        <v>1</v>
      </c>
      <c r="AG232" s="417" t="str">
        <f t="shared" si="83"/>
        <v/>
      </c>
      <c r="AH232" s="417" t="str">
        <f t="shared" si="84"/>
        <v/>
      </c>
      <c r="AI232" s="71"/>
      <c r="AJ232" s="82"/>
      <c r="AL232" s="110" t="str">
        <f t="shared" si="85"/>
        <v/>
      </c>
      <c r="AM232" s="601" t="str">
        <f t="shared" si="86"/>
        <v/>
      </c>
      <c r="AN232" s="428" t="str">
        <f t="shared" si="87"/>
        <v/>
      </c>
      <c r="AO232" s="434"/>
      <c r="AP232" s="447" t="str">
        <f t="shared" si="88"/>
        <v/>
      </c>
      <c r="AQ232" s="448" t="str">
        <f t="shared" si="89"/>
        <v/>
      </c>
      <c r="AR232" s="448" t="str">
        <f t="shared" si="90"/>
        <v/>
      </c>
      <c r="AS232" s="448" t="str">
        <f t="shared" si="91"/>
        <v/>
      </c>
      <c r="AT232" s="448" t="str">
        <f t="shared" si="92"/>
        <v/>
      </c>
      <c r="AU232" s="448" t="str">
        <f t="shared" si="93"/>
        <v/>
      </c>
      <c r="AV232" s="448" t="str">
        <f t="shared" si="94"/>
        <v/>
      </c>
      <c r="AW232" s="448" t="str">
        <f t="shared" si="95"/>
        <v/>
      </c>
      <c r="AX232" s="448" t="str">
        <f t="shared" si="96"/>
        <v/>
      </c>
      <c r="AY232" s="448" t="str">
        <f t="shared" si="97"/>
        <v/>
      </c>
      <c r="AZ232" s="448" t="str">
        <f t="shared" si="98"/>
        <v/>
      </c>
      <c r="BA232" s="428" t="str">
        <f t="shared" si="99"/>
        <v/>
      </c>
      <c r="CO232" s="613" t="str">
        <f t="shared" si="100"/>
        <v/>
      </c>
      <c r="CP232" s="613" t="str">
        <f t="shared" si="101"/>
        <v/>
      </c>
    </row>
    <row r="233" spans="2:94" ht="18" customHeight="1" x14ac:dyDescent="0.2">
      <c r="B233" s="78"/>
      <c r="C233" s="71"/>
      <c r="D233" s="610"/>
      <c r="E233" s="90"/>
      <c r="F233" s="67"/>
      <c r="G233" s="67"/>
      <c r="H233" s="91"/>
      <c r="I233" s="91"/>
      <c r="J233" s="91"/>
      <c r="K233" s="67"/>
      <c r="L233" s="93"/>
      <c r="M233" s="112"/>
      <c r="N233" s="320"/>
      <c r="O233" s="321"/>
      <c r="P233" s="321"/>
      <c r="Q233" s="321"/>
      <c r="R233" s="321"/>
      <c r="S233" s="321"/>
      <c r="T233" s="321"/>
      <c r="U233" s="321"/>
      <c r="V233" s="321"/>
      <c r="W233" s="321"/>
      <c r="X233" s="321"/>
      <c r="Y233" s="322"/>
      <c r="Z233" s="539"/>
      <c r="AA233" s="414">
        <f t="shared" si="77"/>
        <v>1</v>
      </c>
      <c r="AB233" s="96">
        <f t="shared" si="78"/>
        <v>0</v>
      </c>
      <c r="AC233" s="415" t="str">
        <f t="shared" si="79"/>
        <v/>
      </c>
      <c r="AD233" s="440" t="str">
        <f t="shared" si="80"/>
        <v/>
      </c>
      <c r="AE233" s="416">
        <f t="shared" si="81"/>
        <v>1</v>
      </c>
      <c r="AF233" s="416">
        <f t="shared" si="82"/>
        <v>1</v>
      </c>
      <c r="AG233" s="417" t="str">
        <f t="shared" si="83"/>
        <v/>
      </c>
      <c r="AH233" s="417" t="str">
        <f t="shared" si="84"/>
        <v/>
      </c>
      <c r="AI233" s="71"/>
      <c r="AJ233" s="82"/>
      <c r="AL233" s="110" t="str">
        <f t="shared" si="85"/>
        <v/>
      </c>
      <c r="AM233" s="601" t="str">
        <f t="shared" si="86"/>
        <v/>
      </c>
      <c r="AN233" s="428" t="str">
        <f t="shared" si="87"/>
        <v/>
      </c>
      <c r="AO233" s="434"/>
      <c r="AP233" s="447" t="str">
        <f t="shared" si="88"/>
        <v/>
      </c>
      <c r="AQ233" s="448" t="str">
        <f t="shared" si="89"/>
        <v/>
      </c>
      <c r="AR233" s="448" t="str">
        <f t="shared" si="90"/>
        <v/>
      </c>
      <c r="AS233" s="448" t="str">
        <f t="shared" si="91"/>
        <v/>
      </c>
      <c r="AT233" s="448" t="str">
        <f t="shared" si="92"/>
        <v/>
      </c>
      <c r="AU233" s="448" t="str">
        <f t="shared" si="93"/>
        <v/>
      </c>
      <c r="AV233" s="448" t="str">
        <f t="shared" si="94"/>
        <v/>
      </c>
      <c r="AW233" s="448" t="str">
        <f t="shared" si="95"/>
        <v/>
      </c>
      <c r="AX233" s="448" t="str">
        <f t="shared" si="96"/>
        <v/>
      </c>
      <c r="AY233" s="448" t="str">
        <f t="shared" si="97"/>
        <v/>
      </c>
      <c r="AZ233" s="448" t="str">
        <f t="shared" si="98"/>
        <v/>
      </c>
      <c r="BA233" s="428" t="str">
        <f t="shared" si="99"/>
        <v/>
      </c>
      <c r="CO233" s="613" t="str">
        <f t="shared" si="100"/>
        <v/>
      </c>
      <c r="CP233" s="613" t="str">
        <f t="shared" si="101"/>
        <v/>
      </c>
    </row>
    <row r="234" spans="2:94" ht="18" customHeight="1" x14ac:dyDescent="0.2">
      <c r="B234" s="78"/>
      <c r="C234" s="71"/>
      <c r="D234" s="610"/>
      <c r="E234" s="90"/>
      <c r="F234" s="67"/>
      <c r="G234" s="67"/>
      <c r="H234" s="91"/>
      <c r="I234" s="91"/>
      <c r="J234" s="91"/>
      <c r="K234" s="67"/>
      <c r="L234" s="93"/>
      <c r="M234" s="112"/>
      <c r="N234" s="320"/>
      <c r="O234" s="321"/>
      <c r="P234" s="321"/>
      <c r="Q234" s="321"/>
      <c r="R234" s="321"/>
      <c r="S234" s="321"/>
      <c r="T234" s="321"/>
      <c r="U234" s="321"/>
      <c r="V234" s="321"/>
      <c r="W234" s="321"/>
      <c r="X234" s="321"/>
      <c r="Y234" s="322"/>
      <c r="Z234" s="539"/>
      <c r="AA234" s="414">
        <f t="shared" si="77"/>
        <v>1</v>
      </c>
      <c r="AB234" s="96">
        <f t="shared" si="78"/>
        <v>0</v>
      </c>
      <c r="AC234" s="415" t="str">
        <f t="shared" si="79"/>
        <v/>
      </c>
      <c r="AD234" s="440" t="str">
        <f t="shared" si="80"/>
        <v/>
      </c>
      <c r="AE234" s="416">
        <f t="shared" si="81"/>
        <v>1</v>
      </c>
      <c r="AF234" s="416">
        <f t="shared" si="82"/>
        <v>1</v>
      </c>
      <c r="AG234" s="417" t="str">
        <f t="shared" si="83"/>
        <v/>
      </c>
      <c r="AH234" s="417" t="str">
        <f t="shared" si="84"/>
        <v/>
      </c>
      <c r="AI234" s="71"/>
      <c r="AJ234" s="82"/>
      <c r="AL234" s="110" t="str">
        <f t="shared" si="85"/>
        <v/>
      </c>
      <c r="AM234" s="601" t="str">
        <f t="shared" si="86"/>
        <v/>
      </c>
      <c r="AN234" s="428" t="str">
        <f t="shared" si="87"/>
        <v/>
      </c>
      <c r="AO234" s="434"/>
      <c r="AP234" s="447" t="str">
        <f t="shared" si="88"/>
        <v/>
      </c>
      <c r="AQ234" s="448" t="str">
        <f t="shared" si="89"/>
        <v/>
      </c>
      <c r="AR234" s="448" t="str">
        <f t="shared" si="90"/>
        <v/>
      </c>
      <c r="AS234" s="448" t="str">
        <f t="shared" si="91"/>
        <v/>
      </c>
      <c r="AT234" s="448" t="str">
        <f t="shared" si="92"/>
        <v/>
      </c>
      <c r="AU234" s="448" t="str">
        <f t="shared" si="93"/>
        <v/>
      </c>
      <c r="AV234" s="448" t="str">
        <f t="shared" si="94"/>
        <v/>
      </c>
      <c r="AW234" s="448" t="str">
        <f t="shared" si="95"/>
        <v/>
      </c>
      <c r="AX234" s="448" t="str">
        <f t="shared" si="96"/>
        <v/>
      </c>
      <c r="AY234" s="448" t="str">
        <f t="shared" si="97"/>
        <v/>
      </c>
      <c r="AZ234" s="448" t="str">
        <f t="shared" si="98"/>
        <v/>
      </c>
      <c r="BA234" s="428" t="str">
        <f t="shared" si="99"/>
        <v/>
      </c>
      <c r="CO234" s="613" t="str">
        <f t="shared" si="100"/>
        <v/>
      </c>
      <c r="CP234" s="613" t="str">
        <f t="shared" si="101"/>
        <v/>
      </c>
    </row>
    <row r="235" spans="2:94" ht="18" customHeight="1" x14ac:dyDescent="0.2">
      <c r="B235" s="78"/>
      <c r="C235" s="71"/>
      <c r="D235" s="610"/>
      <c r="E235" s="90"/>
      <c r="F235" s="67"/>
      <c r="G235" s="67"/>
      <c r="H235" s="91"/>
      <c r="I235" s="67"/>
      <c r="J235" s="91"/>
      <c r="K235" s="67"/>
      <c r="L235" s="93"/>
      <c r="M235" s="112"/>
      <c r="N235" s="320"/>
      <c r="O235" s="321"/>
      <c r="P235" s="321"/>
      <c r="Q235" s="321"/>
      <c r="R235" s="321"/>
      <c r="S235" s="321"/>
      <c r="T235" s="321"/>
      <c r="U235" s="321"/>
      <c r="V235" s="321"/>
      <c r="W235" s="321"/>
      <c r="X235" s="321"/>
      <c r="Y235" s="322"/>
      <c r="Z235" s="539"/>
      <c r="AA235" s="414">
        <f t="shared" si="77"/>
        <v>1</v>
      </c>
      <c r="AB235" s="96">
        <f t="shared" si="78"/>
        <v>0</v>
      </c>
      <c r="AC235" s="415" t="str">
        <f t="shared" si="79"/>
        <v/>
      </c>
      <c r="AD235" s="440" t="str">
        <f t="shared" si="80"/>
        <v/>
      </c>
      <c r="AE235" s="416">
        <f t="shared" si="81"/>
        <v>1</v>
      </c>
      <c r="AF235" s="416">
        <f t="shared" si="82"/>
        <v>1</v>
      </c>
      <c r="AG235" s="417" t="str">
        <f t="shared" si="83"/>
        <v/>
      </c>
      <c r="AH235" s="417" t="str">
        <f t="shared" si="84"/>
        <v/>
      </c>
      <c r="AI235" s="71"/>
      <c r="AJ235" s="82"/>
      <c r="AL235" s="110" t="str">
        <f t="shared" si="85"/>
        <v/>
      </c>
      <c r="AM235" s="601" t="str">
        <f t="shared" si="86"/>
        <v/>
      </c>
      <c r="AN235" s="428" t="str">
        <f t="shared" si="87"/>
        <v/>
      </c>
      <c r="AO235" s="434"/>
      <c r="AP235" s="447" t="str">
        <f t="shared" si="88"/>
        <v/>
      </c>
      <c r="AQ235" s="448" t="str">
        <f t="shared" si="89"/>
        <v/>
      </c>
      <c r="AR235" s="448" t="str">
        <f t="shared" si="90"/>
        <v/>
      </c>
      <c r="AS235" s="448" t="str">
        <f t="shared" si="91"/>
        <v/>
      </c>
      <c r="AT235" s="448" t="str">
        <f t="shared" si="92"/>
        <v/>
      </c>
      <c r="AU235" s="448" t="str">
        <f t="shared" si="93"/>
        <v/>
      </c>
      <c r="AV235" s="448" t="str">
        <f t="shared" si="94"/>
        <v/>
      </c>
      <c r="AW235" s="448" t="str">
        <f t="shared" si="95"/>
        <v/>
      </c>
      <c r="AX235" s="448" t="str">
        <f t="shared" si="96"/>
        <v/>
      </c>
      <c r="AY235" s="448" t="str">
        <f t="shared" si="97"/>
        <v/>
      </c>
      <c r="AZ235" s="448" t="str">
        <f t="shared" si="98"/>
        <v/>
      </c>
      <c r="BA235" s="428" t="str">
        <f t="shared" si="99"/>
        <v/>
      </c>
      <c r="CO235" s="613" t="str">
        <f t="shared" si="100"/>
        <v/>
      </c>
      <c r="CP235" s="613" t="str">
        <f t="shared" si="101"/>
        <v/>
      </c>
    </row>
    <row r="236" spans="2:94" ht="18" customHeight="1" x14ac:dyDescent="0.2">
      <c r="B236" s="78"/>
      <c r="C236" s="71"/>
      <c r="D236" s="610"/>
      <c r="E236" s="90"/>
      <c r="F236" s="67"/>
      <c r="G236" s="67"/>
      <c r="H236" s="91"/>
      <c r="I236" s="67"/>
      <c r="J236" s="91"/>
      <c r="K236" s="67"/>
      <c r="L236" s="93"/>
      <c r="M236" s="112"/>
      <c r="N236" s="320"/>
      <c r="O236" s="321"/>
      <c r="P236" s="321"/>
      <c r="Q236" s="321"/>
      <c r="R236" s="321"/>
      <c r="S236" s="321"/>
      <c r="T236" s="321"/>
      <c r="U236" s="321"/>
      <c r="V236" s="321"/>
      <c r="W236" s="321"/>
      <c r="X236" s="321"/>
      <c r="Y236" s="322"/>
      <c r="Z236" s="539"/>
      <c r="AA236" s="414">
        <f t="shared" si="77"/>
        <v>1</v>
      </c>
      <c r="AB236" s="96">
        <f t="shared" si="78"/>
        <v>0</v>
      </c>
      <c r="AC236" s="415" t="str">
        <f t="shared" si="79"/>
        <v/>
      </c>
      <c r="AD236" s="440" t="str">
        <f t="shared" si="80"/>
        <v/>
      </c>
      <c r="AE236" s="416">
        <f t="shared" si="81"/>
        <v>1</v>
      </c>
      <c r="AF236" s="416">
        <f t="shared" si="82"/>
        <v>1</v>
      </c>
      <c r="AG236" s="417" t="str">
        <f t="shared" si="83"/>
        <v/>
      </c>
      <c r="AH236" s="417" t="str">
        <f t="shared" si="84"/>
        <v/>
      </c>
      <c r="AI236" s="71"/>
      <c r="AJ236" s="82"/>
      <c r="AL236" s="110" t="str">
        <f t="shared" si="85"/>
        <v/>
      </c>
      <c r="AM236" s="601" t="str">
        <f t="shared" si="86"/>
        <v/>
      </c>
      <c r="AN236" s="428" t="str">
        <f t="shared" si="87"/>
        <v/>
      </c>
      <c r="AO236" s="434"/>
      <c r="AP236" s="447" t="str">
        <f t="shared" si="88"/>
        <v/>
      </c>
      <c r="AQ236" s="448" t="str">
        <f t="shared" si="89"/>
        <v/>
      </c>
      <c r="AR236" s="448" t="str">
        <f t="shared" si="90"/>
        <v/>
      </c>
      <c r="AS236" s="448" t="str">
        <f t="shared" si="91"/>
        <v/>
      </c>
      <c r="AT236" s="448" t="str">
        <f t="shared" si="92"/>
        <v/>
      </c>
      <c r="AU236" s="448" t="str">
        <f t="shared" si="93"/>
        <v/>
      </c>
      <c r="AV236" s="448" t="str">
        <f t="shared" si="94"/>
        <v/>
      </c>
      <c r="AW236" s="448" t="str">
        <f t="shared" si="95"/>
        <v/>
      </c>
      <c r="AX236" s="448" t="str">
        <f t="shared" si="96"/>
        <v/>
      </c>
      <c r="AY236" s="448" t="str">
        <f t="shared" si="97"/>
        <v/>
      </c>
      <c r="AZ236" s="448" t="str">
        <f t="shared" si="98"/>
        <v/>
      </c>
      <c r="BA236" s="428" t="str">
        <f t="shared" si="99"/>
        <v/>
      </c>
      <c r="CO236" s="613" t="str">
        <f t="shared" si="100"/>
        <v/>
      </c>
      <c r="CP236" s="613" t="str">
        <f t="shared" si="101"/>
        <v/>
      </c>
    </row>
    <row r="237" spans="2:94" ht="18" customHeight="1" x14ac:dyDescent="0.2">
      <c r="B237" s="78"/>
      <c r="C237" s="71"/>
      <c r="D237" s="610"/>
      <c r="E237" s="90"/>
      <c r="F237" s="67"/>
      <c r="G237" s="67"/>
      <c r="H237" s="91"/>
      <c r="I237" s="67"/>
      <c r="J237" s="91"/>
      <c r="K237" s="67"/>
      <c r="L237" s="93"/>
      <c r="M237" s="112"/>
      <c r="N237" s="320"/>
      <c r="O237" s="321"/>
      <c r="P237" s="321"/>
      <c r="Q237" s="321"/>
      <c r="R237" s="321"/>
      <c r="S237" s="321"/>
      <c r="T237" s="321"/>
      <c r="U237" s="321"/>
      <c r="V237" s="321"/>
      <c r="W237" s="321"/>
      <c r="X237" s="321"/>
      <c r="Y237" s="322"/>
      <c r="Z237" s="539"/>
      <c r="AA237" s="414">
        <f t="shared" si="77"/>
        <v>1</v>
      </c>
      <c r="AB237" s="96">
        <f t="shared" si="78"/>
        <v>0</v>
      </c>
      <c r="AC237" s="415" t="str">
        <f t="shared" si="79"/>
        <v/>
      </c>
      <c r="AD237" s="440" t="str">
        <f t="shared" si="80"/>
        <v/>
      </c>
      <c r="AE237" s="416">
        <f t="shared" si="81"/>
        <v>1</v>
      </c>
      <c r="AF237" s="416">
        <f t="shared" si="82"/>
        <v>1</v>
      </c>
      <c r="AG237" s="417" t="str">
        <f t="shared" si="83"/>
        <v/>
      </c>
      <c r="AH237" s="417" t="str">
        <f t="shared" si="84"/>
        <v/>
      </c>
      <c r="AI237" s="71"/>
      <c r="AJ237" s="82"/>
      <c r="AL237" s="110" t="str">
        <f t="shared" si="85"/>
        <v/>
      </c>
      <c r="AM237" s="601" t="str">
        <f t="shared" si="86"/>
        <v/>
      </c>
      <c r="AN237" s="428" t="str">
        <f t="shared" si="87"/>
        <v/>
      </c>
      <c r="AO237" s="434"/>
      <c r="AP237" s="447" t="str">
        <f t="shared" si="88"/>
        <v/>
      </c>
      <c r="AQ237" s="448" t="str">
        <f t="shared" si="89"/>
        <v/>
      </c>
      <c r="AR237" s="448" t="str">
        <f t="shared" si="90"/>
        <v/>
      </c>
      <c r="AS237" s="448" t="str">
        <f t="shared" si="91"/>
        <v/>
      </c>
      <c r="AT237" s="448" t="str">
        <f t="shared" si="92"/>
        <v/>
      </c>
      <c r="AU237" s="448" t="str">
        <f t="shared" si="93"/>
        <v/>
      </c>
      <c r="AV237" s="448" t="str">
        <f t="shared" si="94"/>
        <v/>
      </c>
      <c r="AW237" s="448" t="str">
        <f t="shared" si="95"/>
        <v/>
      </c>
      <c r="AX237" s="448" t="str">
        <f t="shared" si="96"/>
        <v/>
      </c>
      <c r="AY237" s="448" t="str">
        <f t="shared" si="97"/>
        <v/>
      </c>
      <c r="AZ237" s="448" t="str">
        <f t="shared" si="98"/>
        <v/>
      </c>
      <c r="BA237" s="428" t="str">
        <f t="shared" si="99"/>
        <v/>
      </c>
      <c r="CO237" s="613" t="str">
        <f t="shared" si="100"/>
        <v/>
      </c>
      <c r="CP237" s="613" t="str">
        <f t="shared" si="101"/>
        <v/>
      </c>
    </row>
    <row r="238" spans="2:94" ht="18" customHeight="1" x14ac:dyDescent="0.2">
      <c r="B238" s="78"/>
      <c r="C238" s="71"/>
      <c r="D238" s="610"/>
      <c r="E238" s="90"/>
      <c r="F238" s="67"/>
      <c r="G238" s="67"/>
      <c r="H238" s="91"/>
      <c r="I238" s="67"/>
      <c r="J238" s="91"/>
      <c r="K238" s="67"/>
      <c r="L238" s="93"/>
      <c r="M238" s="112"/>
      <c r="N238" s="320"/>
      <c r="O238" s="321"/>
      <c r="P238" s="321"/>
      <c r="Q238" s="321"/>
      <c r="R238" s="321"/>
      <c r="S238" s="321"/>
      <c r="T238" s="321"/>
      <c r="U238" s="321"/>
      <c r="V238" s="321"/>
      <c r="W238" s="321"/>
      <c r="X238" s="321"/>
      <c r="Y238" s="322"/>
      <c r="Z238" s="539"/>
      <c r="AA238" s="414">
        <f t="shared" si="77"/>
        <v>1</v>
      </c>
      <c r="AB238" s="96">
        <f t="shared" si="78"/>
        <v>0</v>
      </c>
      <c r="AC238" s="415" t="str">
        <f t="shared" si="79"/>
        <v/>
      </c>
      <c r="AD238" s="440" t="str">
        <f t="shared" si="80"/>
        <v/>
      </c>
      <c r="AE238" s="416">
        <f t="shared" si="81"/>
        <v>1</v>
      </c>
      <c r="AF238" s="416">
        <f t="shared" si="82"/>
        <v>1</v>
      </c>
      <c r="AG238" s="417" t="str">
        <f t="shared" si="83"/>
        <v/>
      </c>
      <c r="AH238" s="417" t="str">
        <f t="shared" si="84"/>
        <v/>
      </c>
      <c r="AI238" s="71"/>
      <c r="AJ238" s="82"/>
      <c r="AL238" s="110" t="str">
        <f t="shared" si="85"/>
        <v/>
      </c>
      <c r="AM238" s="601" t="str">
        <f t="shared" si="86"/>
        <v/>
      </c>
      <c r="AN238" s="428" t="str">
        <f t="shared" si="87"/>
        <v/>
      </c>
      <c r="AO238" s="434"/>
      <c r="AP238" s="447" t="str">
        <f t="shared" si="88"/>
        <v/>
      </c>
      <c r="AQ238" s="448" t="str">
        <f t="shared" si="89"/>
        <v/>
      </c>
      <c r="AR238" s="448" t="str">
        <f t="shared" si="90"/>
        <v/>
      </c>
      <c r="AS238" s="448" t="str">
        <f t="shared" si="91"/>
        <v/>
      </c>
      <c r="AT238" s="448" t="str">
        <f t="shared" si="92"/>
        <v/>
      </c>
      <c r="AU238" s="448" t="str">
        <f t="shared" si="93"/>
        <v/>
      </c>
      <c r="AV238" s="448" t="str">
        <f t="shared" si="94"/>
        <v/>
      </c>
      <c r="AW238" s="448" t="str">
        <f t="shared" si="95"/>
        <v/>
      </c>
      <c r="AX238" s="448" t="str">
        <f t="shared" si="96"/>
        <v/>
      </c>
      <c r="AY238" s="448" t="str">
        <f t="shared" si="97"/>
        <v/>
      </c>
      <c r="AZ238" s="448" t="str">
        <f t="shared" si="98"/>
        <v/>
      </c>
      <c r="BA238" s="428" t="str">
        <f t="shared" si="99"/>
        <v/>
      </c>
      <c r="CO238" s="613" t="str">
        <f t="shared" si="100"/>
        <v/>
      </c>
      <c r="CP238" s="613" t="str">
        <f t="shared" si="101"/>
        <v/>
      </c>
    </row>
    <row r="239" spans="2:94" ht="18" customHeight="1" x14ac:dyDescent="0.2">
      <c r="B239" s="78"/>
      <c r="C239" s="71"/>
      <c r="D239" s="610"/>
      <c r="E239" s="90"/>
      <c r="F239" s="67"/>
      <c r="G239" s="67"/>
      <c r="H239" s="91"/>
      <c r="I239" s="67"/>
      <c r="J239" s="91"/>
      <c r="K239" s="67"/>
      <c r="L239" s="93"/>
      <c r="M239" s="112"/>
      <c r="N239" s="320"/>
      <c r="O239" s="321"/>
      <c r="P239" s="321"/>
      <c r="Q239" s="321"/>
      <c r="R239" s="321"/>
      <c r="S239" s="321"/>
      <c r="T239" s="321"/>
      <c r="U239" s="321"/>
      <c r="V239" s="321"/>
      <c r="W239" s="321"/>
      <c r="X239" s="321"/>
      <c r="Y239" s="322"/>
      <c r="Z239" s="539"/>
      <c r="AA239" s="414">
        <f t="shared" si="77"/>
        <v>1</v>
      </c>
      <c r="AB239" s="96">
        <f t="shared" si="78"/>
        <v>0</v>
      </c>
      <c r="AC239" s="415" t="str">
        <f t="shared" si="79"/>
        <v/>
      </c>
      <c r="AD239" s="440" t="str">
        <f t="shared" si="80"/>
        <v/>
      </c>
      <c r="AE239" s="416">
        <f t="shared" si="81"/>
        <v>1</v>
      </c>
      <c r="AF239" s="416">
        <f t="shared" si="82"/>
        <v>1</v>
      </c>
      <c r="AG239" s="417" t="str">
        <f t="shared" si="83"/>
        <v/>
      </c>
      <c r="AH239" s="417" t="str">
        <f t="shared" si="84"/>
        <v/>
      </c>
      <c r="AI239" s="71"/>
      <c r="AJ239" s="82"/>
      <c r="AL239" s="110" t="str">
        <f t="shared" si="85"/>
        <v/>
      </c>
      <c r="AM239" s="601" t="str">
        <f t="shared" si="86"/>
        <v/>
      </c>
      <c r="AN239" s="428" t="str">
        <f t="shared" si="87"/>
        <v/>
      </c>
      <c r="AO239" s="434"/>
      <c r="AP239" s="447" t="str">
        <f t="shared" si="88"/>
        <v/>
      </c>
      <c r="AQ239" s="448" t="str">
        <f t="shared" si="89"/>
        <v/>
      </c>
      <c r="AR239" s="448" t="str">
        <f t="shared" si="90"/>
        <v/>
      </c>
      <c r="AS239" s="448" t="str">
        <f t="shared" si="91"/>
        <v/>
      </c>
      <c r="AT239" s="448" t="str">
        <f t="shared" si="92"/>
        <v/>
      </c>
      <c r="AU239" s="448" t="str">
        <f t="shared" si="93"/>
        <v/>
      </c>
      <c r="AV239" s="448" t="str">
        <f t="shared" si="94"/>
        <v/>
      </c>
      <c r="AW239" s="448" t="str">
        <f t="shared" si="95"/>
        <v/>
      </c>
      <c r="AX239" s="448" t="str">
        <f t="shared" si="96"/>
        <v/>
      </c>
      <c r="AY239" s="448" t="str">
        <f t="shared" si="97"/>
        <v/>
      </c>
      <c r="AZ239" s="448" t="str">
        <f t="shared" si="98"/>
        <v/>
      </c>
      <c r="BA239" s="428" t="str">
        <f t="shared" si="99"/>
        <v/>
      </c>
      <c r="CO239" s="613" t="str">
        <f t="shared" si="100"/>
        <v/>
      </c>
      <c r="CP239" s="613" t="str">
        <f t="shared" si="101"/>
        <v/>
      </c>
    </row>
    <row r="240" spans="2:94" ht="18" customHeight="1" x14ac:dyDescent="0.2">
      <c r="B240" s="78"/>
      <c r="C240" s="71"/>
      <c r="D240" s="610"/>
      <c r="E240" s="90"/>
      <c r="F240" s="67"/>
      <c r="G240" s="67"/>
      <c r="H240" s="91"/>
      <c r="I240" s="67"/>
      <c r="J240" s="91"/>
      <c r="K240" s="67"/>
      <c r="L240" s="93"/>
      <c r="M240" s="112"/>
      <c r="N240" s="320"/>
      <c r="O240" s="321"/>
      <c r="P240" s="321"/>
      <c r="Q240" s="321"/>
      <c r="R240" s="321"/>
      <c r="S240" s="321"/>
      <c r="T240" s="321"/>
      <c r="U240" s="321"/>
      <c r="V240" s="321"/>
      <c r="W240" s="321"/>
      <c r="X240" s="321"/>
      <c r="Y240" s="322"/>
      <c r="Z240" s="539"/>
      <c r="AA240" s="414">
        <f t="shared" si="77"/>
        <v>1</v>
      </c>
      <c r="AB240" s="96">
        <f t="shared" si="78"/>
        <v>0</v>
      </c>
      <c r="AC240" s="415" t="str">
        <f t="shared" si="79"/>
        <v/>
      </c>
      <c r="AD240" s="440" t="str">
        <f t="shared" si="80"/>
        <v/>
      </c>
      <c r="AE240" s="416">
        <f t="shared" si="81"/>
        <v>1</v>
      </c>
      <c r="AF240" s="416">
        <f t="shared" si="82"/>
        <v>1</v>
      </c>
      <c r="AG240" s="417" t="str">
        <f t="shared" si="83"/>
        <v/>
      </c>
      <c r="AH240" s="417" t="str">
        <f t="shared" si="84"/>
        <v/>
      </c>
      <c r="AI240" s="71"/>
      <c r="AJ240" s="82"/>
      <c r="AL240" s="110" t="str">
        <f t="shared" si="85"/>
        <v/>
      </c>
      <c r="AM240" s="601" t="str">
        <f t="shared" si="86"/>
        <v/>
      </c>
      <c r="AN240" s="428" t="str">
        <f t="shared" si="87"/>
        <v/>
      </c>
      <c r="AO240" s="434"/>
      <c r="AP240" s="447" t="str">
        <f t="shared" si="88"/>
        <v/>
      </c>
      <c r="AQ240" s="448" t="str">
        <f t="shared" si="89"/>
        <v/>
      </c>
      <c r="AR240" s="448" t="str">
        <f t="shared" si="90"/>
        <v/>
      </c>
      <c r="AS240" s="448" t="str">
        <f t="shared" si="91"/>
        <v/>
      </c>
      <c r="AT240" s="448" t="str">
        <f t="shared" si="92"/>
        <v/>
      </c>
      <c r="AU240" s="448" t="str">
        <f t="shared" si="93"/>
        <v/>
      </c>
      <c r="AV240" s="448" t="str">
        <f t="shared" si="94"/>
        <v/>
      </c>
      <c r="AW240" s="448" t="str">
        <f t="shared" si="95"/>
        <v/>
      </c>
      <c r="AX240" s="448" t="str">
        <f t="shared" si="96"/>
        <v/>
      </c>
      <c r="AY240" s="448" t="str">
        <f t="shared" si="97"/>
        <v/>
      </c>
      <c r="AZ240" s="448" t="str">
        <f t="shared" si="98"/>
        <v/>
      </c>
      <c r="BA240" s="428" t="str">
        <f t="shared" si="99"/>
        <v/>
      </c>
      <c r="CO240" s="613" t="str">
        <f t="shared" si="100"/>
        <v/>
      </c>
      <c r="CP240" s="613" t="str">
        <f t="shared" si="101"/>
        <v/>
      </c>
    </row>
    <row r="241" spans="2:94" ht="18" customHeight="1" x14ac:dyDescent="0.2">
      <c r="B241" s="78"/>
      <c r="C241" s="71"/>
      <c r="D241" s="608"/>
      <c r="E241" s="90"/>
      <c r="F241" s="67"/>
      <c r="G241" s="67"/>
      <c r="H241" s="91"/>
      <c r="I241" s="91"/>
      <c r="J241" s="91"/>
      <c r="K241" s="92"/>
      <c r="L241" s="93"/>
      <c r="M241" s="112"/>
      <c r="N241" s="320"/>
      <c r="O241" s="321"/>
      <c r="P241" s="321"/>
      <c r="Q241" s="321"/>
      <c r="R241" s="321"/>
      <c r="S241" s="321"/>
      <c r="T241" s="321"/>
      <c r="U241" s="321"/>
      <c r="V241" s="321"/>
      <c r="W241" s="321"/>
      <c r="X241" s="321"/>
      <c r="Y241" s="322"/>
      <c r="Z241" s="539"/>
      <c r="AA241" s="414">
        <f t="shared" si="77"/>
        <v>1</v>
      </c>
      <c r="AB241" s="96">
        <f t="shared" si="78"/>
        <v>0</v>
      </c>
      <c r="AC241" s="415" t="str">
        <f t="shared" si="79"/>
        <v/>
      </c>
      <c r="AD241" s="440" t="str">
        <f t="shared" si="80"/>
        <v/>
      </c>
      <c r="AE241" s="416">
        <f t="shared" si="81"/>
        <v>1</v>
      </c>
      <c r="AF241" s="416">
        <f t="shared" si="82"/>
        <v>1</v>
      </c>
      <c r="AG241" s="417" t="str">
        <f t="shared" si="83"/>
        <v/>
      </c>
      <c r="AH241" s="417" t="str">
        <f t="shared" si="84"/>
        <v/>
      </c>
      <c r="AI241" s="335"/>
      <c r="AJ241" s="82"/>
      <c r="AL241" s="110" t="str">
        <f t="shared" si="85"/>
        <v/>
      </c>
      <c r="AM241" s="601" t="str">
        <f t="shared" si="86"/>
        <v/>
      </c>
      <c r="AN241" s="428" t="str">
        <f t="shared" si="87"/>
        <v/>
      </c>
      <c r="AO241" s="434"/>
      <c r="AP241" s="447" t="str">
        <f t="shared" si="88"/>
        <v/>
      </c>
      <c r="AQ241" s="448" t="str">
        <f t="shared" si="89"/>
        <v/>
      </c>
      <c r="AR241" s="448" t="str">
        <f t="shared" si="90"/>
        <v/>
      </c>
      <c r="AS241" s="448" t="str">
        <f t="shared" si="91"/>
        <v/>
      </c>
      <c r="AT241" s="448" t="str">
        <f t="shared" si="92"/>
        <v/>
      </c>
      <c r="AU241" s="448" t="str">
        <f t="shared" si="93"/>
        <v/>
      </c>
      <c r="AV241" s="448" t="str">
        <f t="shared" si="94"/>
        <v/>
      </c>
      <c r="AW241" s="448" t="str">
        <f t="shared" si="95"/>
        <v/>
      </c>
      <c r="AX241" s="448" t="str">
        <f t="shared" si="96"/>
        <v/>
      </c>
      <c r="AY241" s="448" t="str">
        <f t="shared" si="97"/>
        <v/>
      </c>
      <c r="AZ241" s="448" t="str">
        <f t="shared" si="98"/>
        <v/>
      </c>
      <c r="BA241" s="428" t="str">
        <f t="shared" si="99"/>
        <v/>
      </c>
      <c r="CO241" s="613" t="str">
        <f t="shared" si="100"/>
        <v/>
      </c>
      <c r="CP241" s="613" t="str">
        <f t="shared" si="101"/>
        <v/>
      </c>
    </row>
    <row r="242" spans="2:94" ht="18" customHeight="1" x14ac:dyDescent="0.2">
      <c r="B242" s="78"/>
      <c r="C242" s="71"/>
      <c r="D242" s="608"/>
      <c r="E242" s="90"/>
      <c r="F242" s="67"/>
      <c r="G242" s="67"/>
      <c r="H242" s="91"/>
      <c r="I242" s="91"/>
      <c r="J242" s="91"/>
      <c r="K242" s="67"/>
      <c r="L242" s="93"/>
      <c r="M242" s="112"/>
      <c r="N242" s="320"/>
      <c r="O242" s="321"/>
      <c r="P242" s="321"/>
      <c r="Q242" s="321"/>
      <c r="R242" s="321"/>
      <c r="S242" s="321"/>
      <c r="T242" s="321"/>
      <c r="U242" s="321"/>
      <c r="V242" s="321"/>
      <c r="W242" s="321"/>
      <c r="X242" s="321"/>
      <c r="Y242" s="322"/>
      <c r="Z242" s="539"/>
      <c r="AA242" s="414">
        <f t="shared" si="77"/>
        <v>1</v>
      </c>
      <c r="AB242" s="96">
        <f t="shared" si="78"/>
        <v>0</v>
      </c>
      <c r="AC242" s="415" t="str">
        <f t="shared" si="79"/>
        <v/>
      </c>
      <c r="AD242" s="440" t="str">
        <f t="shared" si="80"/>
        <v/>
      </c>
      <c r="AE242" s="416">
        <f t="shared" si="81"/>
        <v>1</v>
      </c>
      <c r="AF242" s="416">
        <f t="shared" si="82"/>
        <v>1</v>
      </c>
      <c r="AG242" s="417" t="str">
        <f t="shared" si="83"/>
        <v/>
      </c>
      <c r="AH242" s="417" t="str">
        <f t="shared" si="84"/>
        <v/>
      </c>
      <c r="AI242" s="335"/>
      <c r="AJ242" s="82"/>
      <c r="AL242" s="110" t="str">
        <f t="shared" si="85"/>
        <v/>
      </c>
      <c r="AM242" s="601" t="str">
        <f t="shared" si="86"/>
        <v/>
      </c>
      <c r="AN242" s="428" t="str">
        <f t="shared" si="87"/>
        <v/>
      </c>
      <c r="AO242" s="434"/>
      <c r="AP242" s="447" t="str">
        <f t="shared" si="88"/>
        <v/>
      </c>
      <c r="AQ242" s="448" t="str">
        <f t="shared" si="89"/>
        <v/>
      </c>
      <c r="AR242" s="448" t="str">
        <f t="shared" si="90"/>
        <v/>
      </c>
      <c r="AS242" s="448" t="str">
        <f t="shared" si="91"/>
        <v/>
      </c>
      <c r="AT242" s="448" t="str">
        <f t="shared" si="92"/>
        <v/>
      </c>
      <c r="AU242" s="448" t="str">
        <f t="shared" si="93"/>
        <v/>
      </c>
      <c r="AV242" s="448" t="str">
        <f t="shared" si="94"/>
        <v/>
      </c>
      <c r="AW242" s="448" t="str">
        <f t="shared" si="95"/>
        <v/>
      </c>
      <c r="AX242" s="448" t="str">
        <f t="shared" si="96"/>
        <v/>
      </c>
      <c r="AY242" s="448" t="str">
        <f t="shared" si="97"/>
        <v/>
      </c>
      <c r="AZ242" s="448" t="str">
        <f t="shared" si="98"/>
        <v/>
      </c>
      <c r="BA242" s="428" t="str">
        <f t="shared" si="99"/>
        <v/>
      </c>
      <c r="CO242" s="613" t="str">
        <f t="shared" si="100"/>
        <v/>
      </c>
      <c r="CP242" s="613" t="str">
        <f t="shared" si="101"/>
        <v/>
      </c>
    </row>
    <row r="243" spans="2:94" ht="18" customHeight="1" x14ac:dyDescent="0.2">
      <c r="B243" s="78"/>
      <c r="C243" s="71"/>
      <c r="D243" s="608"/>
      <c r="E243" s="90"/>
      <c r="F243" s="67"/>
      <c r="G243" s="67"/>
      <c r="H243" s="91"/>
      <c r="I243" s="91"/>
      <c r="J243" s="91"/>
      <c r="K243" s="67"/>
      <c r="L243" s="93"/>
      <c r="M243" s="112"/>
      <c r="N243" s="320"/>
      <c r="O243" s="321"/>
      <c r="P243" s="321"/>
      <c r="Q243" s="321"/>
      <c r="R243" s="321"/>
      <c r="S243" s="321"/>
      <c r="T243" s="321"/>
      <c r="U243" s="321"/>
      <c r="V243" s="321"/>
      <c r="W243" s="321"/>
      <c r="X243" s="321"/>
      <c r="Y243" s="322"/>
      <c r="Z243" s="539"/>
      <c r="AA243" s="414">
        <f t="shared" si="77"/>
        <v>1</v>
      </c>
      <c r="AB243" s="96">
        <f t="shared" si="78"/>
        <v>0</v>
      </c>
      <c r="AC243" s="415" t="str">
        <f t="shared" si="79"/>
        <v/>
      </c>
      <c r="AD243" s="440" t="str">
        <f t="shared" si="80"/>
        <v/>
      </c>
      <c r="AE243" s="416">
        <f t="shared" si="81"/>
        <v>1</v>
      </c>
      <c r="AF243" s="416">
        <f t="shared" si="82"/>
        <v>1</v>
      </c>
      <c r="AG243" s="417" t="str">
        <f t="shared" si="83"/>
        <v/>
      </c>
      <c r="AH243" s="417" t="str">
        <f t="shared" si="84"/>
        <v/>
      </c>
      <c r="AI243" s="335"/>
      <c r="AJ243" s="82"/>
      <c r="AL243" s="110" t="str">
        <f t="shared" si="85"/>
        <v/>
      </c>
      <c r="AM243" s="601" t="str">
        <f t="shared" si="86"/>
        <v/>
      </c>
      <c r="AN243" s="428" t="str">
        <f t="shared" si="87"/>
        <v/>
      </c>
      <c r="AO243" s="434"/>
      <c r="AP243" s="447" t="str">
        <f t="shared" si="88"/>
        <v/>
      </c>
      <c r="AQ243" s="448" t="str">
        <f t="shared" si="89"/>
        <v/>
      </c>
      <c r="AR243" s="448" t="str">
        <f t="shared" si="90"/>
        <v/>
      </c>
      <c r="AS243" s="448" t="str">
        <f t="shared" si="91"/>
        <v/>
      </c>
      <c r="AT243" s="448" t="str">
        <f t="shared" si="92"/>
        <v/>
      </c>
      <c r="AU243" s="448" t="str">
        <f t="shared" si="93"/>
        <v/>
      </c>
      <c r="AV243" s="448" t="str">
        <f t="shared" si="94"/>
        <v/>
      </c>
      <c r="AW243" s="448" t="str">
        <f t="shared" si="95"/>
        <v/>
      </c>
      <c r="AX243" s="448" t="str">
        <f t="shared" si="96"/>
        <v/>
      </c>
      <c r="AY243" s="448" t="str">
        <f t="shared" si="97"/>
        <v/>
      </c>
      <c r="AZ243" s="448" t="str">
        <f t="shared" si="98"/>
        <v/>
      </c>
      <c r="BA243" s="428" t="str">
        <f t="shared" si="99"/>
        <v/>
      </c>
      <c r="CO243" s="613" t="str">
        <f t="shared" si="100"/>
        <v/>
      </c>
      <c r="CP243" s="613" t="str">
        <f t="shared" si="101"/>
        <v/>
      </c>
    </row>
    <row r="244" spans="2:94" ht="18" customHeight="1" x14ac:dyDescent="0.2">
      <c r="B244" s="78"/>
      <c r="C244" s="71"/>
      <c r="D244" s="608"/>
      <c r="E244" s="90"/>
      <c r="F244" s="67"/>
      <c r="G244" s="67"/>
      <c r="H244" s="91"/>
      <c r="I244" s="91"/>
      <c r="J244" s="91"/>
      <c r="K244" s="67"/>
      <c r="L244" s="93"/>
      <c r="M244" s="112"/>
      <c r="N244" s="320"/>
      <c r="O244" s="321"/>
      <c r="P244" s="321"/>
      <c r="Q244" s="321"/>
      <c r="R244" s="321"/>
      <c r="S244" s="321"/>
      <c r="T244" s="321"/>
      <c r="U244" s="321"/>
      <c r="V244" s="321"/>
      <c r="W244" s="321"/>
      <c r="X244" s="321"/>
      <c r="Y244" s="322"/>
      <c r="Z244" s="539"/>
      <c r="AA244" s="414">
        <f t="shared" si="77"/>
        <v>1</v>
      </c>
      <c r="AB244" s="96">
        <f t="shared" si="78"/>
        <v>0</v>
      </c>
      <c r="AC244" s="415" t="str">
        <f t="shared" si="79"/>
        <v/>
      </c>
      <c r="AD244" s="440" t="str">
        <f t="shared" si="80"/>
        <v/>
      </c>
      <c r="AE244" s="416">
        <f t="shared" si="81"/>
        <v>1</v>
      </c>
      <c r="AF244" s="416">
        <f t="shared" si="82"/>
        <v>1</v>
      </c>
      <c r="AG244" s="417" t="str">
        <f t="shared" si="83"/>
        <v/>
      </c>
      <c r="AH244" s="417" t="str">
        <f t="shared" si="84"/>
        <v/>
      </c>
      <c r="AI244" s="335"/>
      <c r="AJ244" s="82"/>
      <c r="AL244" s="110" t="str">
        <f t="shared" si="85"/>
        <v/>
      </c>
      <c r="AM244" s="601" t="str">
        <f t="shared" si="86"/>
        <v/>
      </c>
      <c r="AN244" s="428" t="str">
        <f t="shared" si="87"/>
        <v/>
      </c>
      <c r="AO244" s="434"/>
      <c r="AP244" s="447" t="str">
        <f t="shared" si="88"/>
        <v/>
      </c>
      <c r="AQ244" s="448" t="str">
        <f t="shared" si="89"/>
        <v/>
      </c>
      <c r="AR244" s="448" t="str">
        <f t="shared" si="90"/>
        <v/>
      </c>
      <c r="AS244" s="448" t="str">
        <f t="shared" si="91"/>
        <v/>
      </c>
      <c r="AT244" s="448" t="str">
        <f t="shared" si="92"/>
        <v/>
      </c>
      <c r="AU244" s="448" t="str">
        <f t="shared" si="93"/>
        <v/>
      </c>
      <c r="AV244" s="448" t="str">
        <f t="shared" si="94"/>
        <v/>
      </c>
      <c r="AW244" s="448" t="str">
        <f t="shared" si="95"/>
        <v/>
      </c>
      <c r="AX244" s="448" t="str">
        <f t="shared" si="96"/>
        <v/>
      </c>
      <c r="AY244" s="448" t="str">
        <f t="shared" si="97"/>
        <v/>
      </c>
      <c r="AZ244" s="448" t="str">
        <f t="shared" si="98"/>
        <v/>
      </c>
      <c r="BA244" s="428" t="str">
        <f t="shared" si="99"/>
        <v/>
      </c>
      <c r="CO244" s="613" t="str">
        <f t="shared" si="100"/>
        <v/>
      </c>
      <c r="CP244" s="613" t="str">
        <f t="shared" si="101"/>
        <v/>
      </c>
    </row>
    <row r="245" spans="2:94" ht="18" customHeight="1" x14ac:dyDescent="0.2">
      <c r="B245" s="78"/>
      <c r="C245" s="71"/>
      <c r="D245" s="608"/>
      <c r="E245" s="90"/>
      <c r="F245" s="67"/>
      <c r="G245" s="67"/>
      <c r="H245" s="91"/>
      <c r="I245" s="91"/>
      <c r="J245" s="91"/>
      <c r="K245" s="67"/>
      <c r="L245" s="93"/>
      <c r="M245" s="112"/>
      <c r="N245" s="320"/>
      <c r="O245" s="321"/>
      <c r="P245" s="321"/>
      <c r="Q245" s="321"/>
      <c r="R245" s="321"/>
      <c r="S245" s="321"/>
      <c r="T245" s="321"/>
      <c r="U245" s="321"/>
      <c r="V245" s="321"/>
      <c r="W245" s="321"/>
      <c r="X245" s="321"/>
      <c r="Y245" s="322"/>
      <c r="Z245" s="539"/>
      <c r="AA245" s="414">
        <f t="shared" si="77"/>
        <v>1</v>
      </c>
      <c r="AB245" s="96">
        <f t="shared" si="78"/>
        <v>0</v>
      </c>
      <c r="AC245" s="415" t="str">
        <f t="shared" si="79"/>
        <v/>
      </c>
      <c r="AD245" s="440" t="str">
        <f t="shared" si="80"/>
        <v/>
      </c>
      <c r="AE245" s="416">
        <f t="shared" si="81"/>
        <v>1</v>
      </c>
      <c r="AF245" s="416">
        <f t="shared" si="82"/>
        <v>1</v>
      </c>
      <c r="AG245" s="417" t="str">
        <f t="shared" si="83"/>
        <v/>
      </c>
      <c r="AH245" s="417" t="str">
        <f t="shared" si="84"/>
        <v/>
      </c>
      <c r="AI245" s="335"/>
      <c r="AJ245" s="82"/>
      <c r="AL245" s="110" t="str">
        <f t="shared" si="85"/>
        <v/>
      </c>
      <c r="AM245" s="601" t="str">
        <f t="shared" si="86"/>
        <v/>
      </c>
      <c r="AN245" s="428" t="str">
        <f t="shared" si="87"/>
        <v/>
      </c>
      <c r="AO245" s="434"/>
      <c r="AP245" s="447" t="str">
        <f t="shared" si="88"/>
        <v/>
      </c>
      <c r="AQ245" s="448" t="str">
        <f t="shared" si="89"/>
        <v/>
      </c>
      <c r="AR245" s="448" t="str">
        <f t="shared" si="90"/>
        <v/>
      </c>
      <c r="AS245" s="448" t="str">
        <f t="shared" si="91"/>
        <v/>
      </c>
      <c r="AT245" s="448" t="str">
        <f t="shared" si="92"/>
        <v/>
      </c>
      <c r="AU245" s="448" t="str">
        <f t="shared" si="93"/>
        <v/>
      </c>
      <c r="AV245" s="448" t="str">
        <f t="shared" si="94"/>
        <v/>
      </c>
      <c r="AW245" s="448" t="str">
        <f t="shared" si="95"/>
        <v/>
      </c>
      <c r="AX245" s="448" t="str">
        <f t="shared" si="96"/>
        <v/>
      </c>
      <c r="AY245" s="448" t="str">
        <f t="shared" si="97"/>
        <v/>
      </c>
      <c r="AZ245" s="448" t="str">
        <f t="shared" si="98"/>
        <v/>
      </c>
      <c r="BA245" s="428" t="str">
        <f t="shared" si="99"/>
        <v/>
      </c>
      <c r="CO245" s="613" t="str">
        <f t="shared" si="100"/>
        <v/>
      </c>
      <c r="CP245" s="613" t="str">
        <f t="shared" si="101"/>
        <v/>
      </c>
    </row>
    <row r="246" spans="2:94" ht="18" customHeight="1" x14ac:dyDescent="0.2">
      <c r="B246" s="78"/>
      <c r="C246" s="71"/>
      <c r="D246" s="608"/>
      <c r="E246" s="90"/>
      <c r="F246" s="67"/>
      <c r="G246" s="67"/>
      <c r="H246" s="91"/>
      <c r="I246" s="91"/>
      <c r="J246" s="91"/>
      <c r="K246" s="67"/>
      <c r="L246" s="93"/>
      <c r="M246" s="112"/>
      <c r="N246" s="320"/>
      <c r="O246" s="321"/>
      <c r="P246" s="321"/>
      <c r="Q246" s="321"/>
      <c r="R246" s="321"/>
      <c r="S246" s="321"/>
      <c r="T246" s="321"/>
      <c r="U246" s="321"/>
      <c r="V246" s="321"/>
      <c r="W246" s="321"/>
      <c r="X246" s="321"/>
      <c r="Y246" s="322"/>
      <c r="Z246" s="539"/>
      <c r="AA246" s="414">
        <f t="shared" ref="AA246:AA278" si="102">IF(COUNTIF(E246,"事業所外*")+COUNTIF(E246,"工事*")+COUNTIF(E246,"住宅*")+COUNTIF(E246,"他事業所*")+COUNTIF(F246,"再生可能エネルギーを自家消費した電気")&gt;0,-1,1)</f>
        <v>1</v>
      </c>
      <c r="AB246" s="96">
        <f t="shared" ref="AB246:AB278" si="103">IF(Z246="",SUM(N246:Y246)*AA246,SUM(N246:Y246)*Z246*AA246)</f>
        <v>0</v>
      </c>
      <c r="AC246" s="415" t="str">
        <f t="shared" ref="AC246:AC278" si="104">IF(L246="","",AB246/VLOOKUP(L246,$BM$8:$BN$19,2,FALSE)*AE246/AF246)</f>
        <v/>
      </c>
      <c r="AD246" s="440" t="str">
        <f t="shared" ref="AD246:AD278" si="105">IF(F246="","",IF(COUNTIF(F246,"都市ガス*")=0,VLOOKUP(F246,$BE$8:$BJ$43,2,FALSE),VLOOKUP(F246,$BE$51:$BL$52,HLOOKUP(G246,$BG$44:$BL$45,2,FALSE),FALSE)))</f>
        <v/>
      </c>
      <c r="AE246" s="416">
        <f t="shared" ref="AE246:AE278" si="106">IF(COUNTIF(F246,"都市ガス*")=0,1,(101.325+VLOOKUP(K246,$BM$21:$BN$22,2,FALSE))/101.325*273.15/288.15)</f>
        <v>1</v>
      </c>
      <c r="AF246" s="416">
        <f t="shared" ref="AF246:AF278" si="107">IF(COUNTIF(F246,"液化石油ガス*")=0,1,VLOOKUP(L246,$BM$24:$BN$27,2,FALSE))</f>
        <v>1</v>
      </c>
      <c r="AG246" s="417" t="str">
        <f t="shared" ref="AG246:AG278" si="108">IF(L246="","",IF(OR(COUNTIF(F246,"自ら生成した*"),COUNTIF(F246,"再生可能エネルギーを自家消費した電気")),"－",IF(F246="都市ガス13A",IF($BE$44=5,AM246,IF($BE$44=16,IF(Z246="",AN246,Z246*AN246),AC246*AD246)),AC246*AD246)))</f>
        <v/>
      </c>
      <c r="AH246" s="417" t="str">
        <f t="shared" ref="AH246:AH278" si="109">IF(AG246="","",IF(COUNTIF(F246,"自ら生成した*")+COUNTIF(F246,"*買電*")+COUNTIF(F246,"産業用*")+COUNTIF(F246,"冷水")+COUNTIF(F246,"温水")&gt;0,AC246*VLOOKUP(F246,$BE$8:$BK$43,7,FALSE),IF(COUNTIF(F246,"再生可能エネルギーを自家消費した電気")&gt;0,AC246*VLOOKUP(F246,$BE$8:$BK$43,7,FALSE)*0.5,AG246*VLOOKUP(F246,$BE$8:$BK$43,7,FALSE)*44/12)))</f>
        <v/>
      </c>
      <c r="AI246" s="335"/>
      <c r="AJ246" s="82"/>
      <c r="AL246" s="110" t="str">
        <f t="shared" ref="AL246:AL278" si="110">IF(F246="都市ガス13A","case1",IF(F246="都市ガス6A","case2",""))</f>
        <v/>
      </c>
      <c r="AM246" s="601" t="str">
        <f t="shared" ref="AM246:AM278" si="111">IF(COUNTIF(F246,"都市ガス13A")&gt;0,IF(COUNTIF(G246,"青梅ガス")&gt;0,(SUM(N246:T246)*AD246+SUM(U246:Y246)*VLOOKUP(F246,$BE$47:$BL$47,HLOOKUP(G246,$BG$44:$BL$45,2,FALSE),FALSE))*AA246/VLOOKUP(L246,$BM$8:$BN$19,2,FALSE)*AE246/AF246,(SUM(N246:X246)*AD246+Y246*VLOOKUP(F246,$BE$47:$BL$47,HLOOKUP(G246,$BG$44:$BL$45,2,FALSE),FALSE))*AA246/VLOOKUP(L246,$BM$8:$BN$19,2,FALSE)*AE246/AF246),"")</f>
        <v/>
      </c>
      <c r="AN246" s="428" t="str">
        <f t="shared" ref="AN246:AN278" si="112">IF(COUNTIF(F246,"都市ガス13A")&gt;0,IF(COUNTIF(G246,"青梅ガス")&gt;0,(SUM(N246:T246)*AD246+SUM(U246:Y246)*VLOOKUP(F246,$BE$48:$BL$48,HLOOKUP(G246,$BG$44:$BL$45,2,FALSE),FALSE))*AA246/VLOOKUP(L246,$BM$8:$BN$19,2,FALSE)*AE246/AF246,(SUM(N246:X246)*AD246+Y246*VLOOKUP(F246,$BE$48:$BL$48,HLOOKUP(G246,$BG$44:$BL$45,2,FALSE),FALSE))*AA246/VLOOKUP(L246,$BM$8:$BN$19,2,FALSE)*AE246/AF246),"")</f>
        <v/>
      </c>
      <c r="AO246" s="434"/>
      <c r="AP246" s="447" t="str">
        <f t="shared" ref="AP246:AP278" si="113">IF(N246="","",IF($Z246="",N246*$AA246/VLOOKUP($L246,$BM$8:$BN$19,2,FALSE)*$AE246/$AF246,N246*$Z246*$AA246/VLOOKUP($L246,$BM$8:$BN$19,2,FALSE)*$AE246/$AF246))</f>
        <v/>
      </c>
      <c r="AQ246" s="448" t="str">
        <f t="shared" ref="AQ246:AQ278" si="114">IF(O246="","",IF($Z246="",O246*$AA246/VLOOKUP($L246,$BM$8:$BN$19,2,FALSE)*$AE246/$AF246,O246*$Z246*$AA246/VLOOKUP($L246,$BM$8:$BN$19,2,FALSE)*$AE246/$AF246))</f>
        <v/>
      </c>
      <c r="AR246" s="448" t="str">
        <f t="shared" ref="AR246:AR278" si="115">IF(P246="","",IF($Z246="",P246*$AA246/VLOOKUP($L246,$BM$8:$BN$19,2,FALSE)*$AE246/$AF246,P246*$Z246*$AA246/VLOOKUP($L246,$BM$8:$BN$19,2,FALSE)*$AE246/$AF246))</f>
        <v/>
      </c>
      <c r="AS246" s="448" t="str">
        <f t="shared" ref="AS246:AS278" si="116">IF(Q246="","",IF($Z246="",Q246*$AA246/VLOOKUP($L246,$BM$8:$BN$19,2,FALSE)*$AE246/$AF246,Q246*$Z246*$AA246/VLOOKUP($L246,$BM$8:$BN$19,2,FALSE)*$AE246/$AF246))</f>
        <v/>
      </c>
      <c r="AT246" s="448" t="str">
        <f t="shared" ref="AT246:AT278" si="117">IF(R246="","",IF($Z246="",R246*$AA246/VLOOKUP($L246,$BM$8:$BN$19,2,FALSE)*$AE246/$AF246,R246*$Z246*$AA246/VLOOKUP($L246,$BM$8:$BN$19,2,FALSE)*$AE246/$AF246))</f>
        <v/>
      </c>
      <c r="AU246" s="448" t="str">
        <f t="shared" ref="AU246:AU278" si="118">IF(S246="","",IF($Z246="",S246*$AA246/VLOOKUP($L246,$BM$8:$BN$19,2,FALSE)*$AE246/$AF246,S246*$Z246*$AA246/VLOOKUP($L246,$BM$8:$BN$19,2,FALSE)*$AE246/$AF246))</f>
        <v/>
      </c>
      <c r="AV246" s="448" t="str">
        <f t="shared" ref="AV246:AV278" si="119">IF(T246="","",IF($Z246="",T246*$AA246/VLOOKUP($L246,$BM$8:$BN$19,2,FALSE)*$AE246/$AF246,T246*$Z246*$AA246/VLOOKUP($L246,$BM$8:$BN$19,2,FALSE)*$AE246/$AF246))</f>
        <v/>
      </c>
      <c r="AW246" s="448" t="str">
        <f t="shared" ref="AW246:AW278" si="120">IF(U246="","",IF($Z246="",U246*$AA246/VLOOKUP($L246,$BM$8:$BN$19,2,FALSE)*$AE246/$AF246,U246*$Z246*$AA246/VLOOKUP($L246,$BM$8:$BN$19,2,FALSE)*$AE246/$AF246))</f>
        <v/>
      </c>
      <c r="AX246" s="448" t="str">
        <f t="shared" ref="AX246:AX278" si="121">IF(V246="","",IF($Z246="",V246*$AA246/VLOOKUP($L246,$BM$8:$BN$19,2,FALSE)*$AE246/$AF246,V246*$Z246*$AA246/VLOOKUP($L246,$BM$8:$BN$19,2,FALSE)*$AE246/$AF246))</f>
        <v/>
      </c>
      <c r="AY246" s="448" t="str">
        <f t="shared" ref="AY246:AY278" si="122">IF(W246="","",IF($Z246="",W246*$AA246/VLOOKUP($L246,$BM$8:$BN$19,2,FALSE)*$AE246/$AF246,W246*$Z246*$AA246/VLOOKUP($L246,$BM$8:$BN$19,2,FALSE)*$AE246/$AF246))</f>
        <v/>
      </c>
      <c r="AZ246" s="448" t="str">
        <f t="shared" ref="AZ246:AZ278" si="123">IF(X246="","",IF($Z246="",X246*$AA246/VLOOKUP($L246,$BM$8:$BN$19,2,FALSE)*$AE246/$AF246,X246*$Z246*$AA246/VLOOKUP($L246,$BM$8:$BN$19,2,FALSE)*$AE246/$AF246))</f>
        <v/>
      </c>
      <c r="BA246" s="428" t="str">
        <f t="shared" ref="BA246:BA278" si="124">IF(Y246="","",IF($Z246="",Y246*$AA246/VLOOKUP($L246,$BM$8:$BN$19,2,FALSE)*$AE246/$AF246,Y246*$Z246*$AA246/VLOOKUP($L246,$BM$8:$BN$19,2,FALSE)*$AE246/$AF246))</f>
        <v/>
      </c>
      <c r="CO246" s="613" t="str">
        <f t="shared" ref="CO246:CO278" si="125">IF(AND(J246="無",Z246=1),1,IF(AND(J246="無",Z246=""),1,""))</f>
        <v/>
      </c>
      <c r="CP246" s="613" t="str">
        <f t="shared" ref="CP246:CP278" si="126">IF(AND(F246="再生可能エネルギーを自家消費した電気",J246="無"),1,"")</f>
        <v/>
      </c>
    </row>
    <row r="247" spans="2:94" ht="18" customHeight="1" x14ac:dyDescent="0.2">
      <c r="B247" s="78"/>
      <c r="C247" s="71"/>
      <c r="D247" s="608"/>
      <c r="E247" s="90"/>
      <c r="F247" s="67"/>
      <c r="G247" s="67"/>
      <c r="H247" s="91"/>
      <c r="I247" s="91"/>
      <c r="J247" s="91"/>
      <c r="K247" s="67"/>
      <c r="L247" s="93"/>
      <c r="M247" s="112"/>
      <c r="N247" s="320"/>
      <c r="O247" s="321"/>
      <c r="P247" s="321"/>
      <c r="Q247" s="321"/>
      <c r="R247" s="321"/>
      <c r="S247" s="321"/>
      <c r="T247" s="321"/>
      <c r="U247" s="321"/>
      <c r="V247" s="321"/>
      <c r="W247" s="321"/>
      <c r="X247" s="321"/>
      <c r="Y247" s="322"/>
      <c r="Z247" s="539"/>
      <c r="AA247" s="414">
        <f t="shared" si="102"/>
        <v>1</v>
      </c>
      <c r="AB247" s="96">
        <f t="shared" si="103"/>
        <v>0</v>
      </c>
      <c r="AC247" s="415" t="str">
        <f t="shared" si="104"/>
        <v/>
      </c>
      <c r="AD247" s="440" t="str">
        <f t="shared" si="105"/>
        <v/>
      </c>
      <c r="AE247" s="416">
        <f t="shared" si="106"/>
        <v>1</v>
      </c>
      <c r="AF247" s="416">
        <f t="shared" si="107"/>
        <v>1</v>
      </c>
      <c r="AG247" s="417" t="str">
        <f t="shared" si="108"/>
        <v/>
      </c>
      <c r="AH247" s="417" t="str">
        <f t="shared" si="109"/>
        <v/>
      </c>
      <c r="AI247" s="335"/>
      <c r="AJ247" s="82"/>
      <c r="AL247" s="110" t="str">
        <f t="shared" si="110"/>
        <v/>
      </c>
      <c r="AM247" s="601" t="str">
        <f t="shared" si="111"/>
        <v/>
      </c>
      <c r="AN247" s="428" t="str">
        <f t="shared" si="112"/>
        <v/>
      </c>
      <c r="AO247" s="434"/>
      <c r="AP247" s="447" t="str">
        <f t="shared" si="113"/>
        <v/>
      </c>
      <c r="AQ247" s="448" t="str">
        <f t="shared" si="114"/>
        <v/>
      </c>
      <c r="AR247" s="448" t="str">
        <f t="shared" si="115"/>
        <v/>
      </c>
      <c r="AS247" s="448" t="str">
        <f t="shared" si="116"/>
        <v/>
      </c>
      <c r="AT247" s="448" t="str">
        <f t="shared" si="117"/>
        <v/>
      </c>
      <c r="AU247" s="448" t="str">
        <f t="shared" si="118"/>
        <v/>
      </c>
      <c r="AV247" s="448" t="str">
        <f t="shared" si="119"/>
        <v/>
      </c>
      <c r="AW247" s="448" t="str">
        <f t="shared" si="120"/>
        <v/>
      </c>
      <c r="AX247" s="448" t="str">
        <f t="shared" si="121"/>
        <v/>
      </c>
      <c r="AY247" s="448" t="str">
        <f t="shared" si="122"/>
        <v/>
      </c>
      <c r="AZ247" s="448" t="str">
        <f t="shared" si="123"/>
        <v/>
      </c>
      <c r="BA247" s="428" t="str">
        <f t="shared" si="124"/>
        <v/>
      </c>
      <c r="CO247" s="613" t="str">
        <f t="shared" si="125"/>
        <v/>
      </c>
      <c r="CP247" s="613" t="str">
        <f t="shared" si="126"/>
        <v/>
      </c>
    </row>
    <row r="248" spans="2:94" ht="18" customHeight="1" x14ac:dyDescent="0.2">
      <c r="B248" s="78"/>
      <c r="C248" s="71"/>
      <c r="D248" s="608"/>
      <c r="E248" s="90"/>
      <c r="F248" s="67"/>
      <c r="G248" s="67"/>
      <c r="H248" s="91"/>
      <c r="I248" s="91"/>
      <c r="J248" s="91"/>
      <c r="K248" s="67"/>
      <c r="L248" s="93"/>
      <c r="M248" s="112"/>
      <c r="N248" s="320"/>
      <c r="O248" s="321"/>
      <c r="P248" s="321"/>
      <c r="Q248" s="321"/>
      <c r="R248" s="321"/>
      <c r="S248" s="321"/>
      <c r="T248" s="321"/>
      <c r="U248" s="321"/>
      <c r="V248" s="321"/>
      <c r="W248" s="321"/>
      <c r="X248" s="321"/>
      <c r="Y248" s="322"/>
      <c r="Z248" s="539"/>
      <c r="AA248" s="414">
        <f t="shared" si="102"/>
        <v>1</v>
      </c>
      <c r="AB248" s="96">
        <f t="shared" si="103"/>
        <v>0</v>
      </c>
      <c r="AC248" s="415" t="str">
        <f t="shared" si="104"/>
        <v/>
      </c>
      <c r="AD248" s="440" t="str">
        <f t="shared" si="105"/>
        <v/>
      </c>
      <c r="AE248" s="416">
        <f t="shared" si="106"/>
        <v>1</v>
      </c>
      <c r="AF248" s="416">
        <f t="shared" si="107"/>
        <v>1</v>
      </c>
      <c r="AG248" s="417" t="str">
        <f t="shared" si="108"/>
        <v/>
      </c>
      <c r="AH248" s="417" t="str">
        <f t="shared" si="109"/>
        <v/>
      </c>
      <c r="AI248" s="335"/>
      <c r="AJ248" s="82"/>
      <c r="AL248" s="110" t="str">
        <f t="shared" si="110"/>
        <v/>
      </c>
      <c r="AM248" s="601" t="str">
        <f t="shared" si="111"/>
        <v/>
      </c>
      <c r="AN248" s="428" t="str">
        <f t="shared" si="112"/>
        <v/>
      </c>
      <c r="AO248" s="434"/>
      <c r="AP248" s="447" t="str">
        <f t="shared" si="113"/>
        <v/>
      </c>
      <c r="AQ248" s="448" t="str">
        <f t="shared" si="114"/>
        <v/>
      </c>
      <c r="AR248" s="448" t="str">
        <f t="shared" si="115"/>
        <v/>
      </c>
      <c r="AS248" s="448" t="str">
        <f t="shared" si="116"/>
        <v/>
      </c>
      <c r="AT248" s="448" t="str">
        <f t="shared" si="117"/>
        <v/>
      </c>
      <c r="AU248" s="448" t="str">
        <f t="shared" si="118"/>
        <v/>
      </c>
      <c r="AV248" s="448" t="str">
        <f t="shared" si="119"/>
        <v/>
      </c>
      <c r="AW248" s="448" t="str">
        <f t="shared" si="120"/>
        <v/>
      </c>
      <c r="AX248" s="448" t="str">
        <f t="shared" si="121"/>
        <v/>
      </c>
      <c r="AY248" s="448" t="str">
        <f t="shared" si="122"/>
        <v/>
      </c>
      <c r="AZ248" s="448" t="str">
        <f t="shared" si="123"/>
        <v/>
      </c>
      <c r="BA248" s="428" t="str">
        <f t="shared" si="124"/>
        <v/>
      </c>
      <c r="CO248" s="613" t="str">
        <f t="shared" si="125"/>
        <v/>
      </c>
      <c r="CP248" s="613" t="str">
        <f t="shared" si="126"/>
        <v/>
      </c>
    </row>
    <row r="249" spans="2:94" ht="18" customHeight="1" x14ac:dyDescent="0.2">
      <c r="B249" s="78"/>
      <c r="C249" s="71"/>
      <c r="D249" s="608"/>
      <c r="E249" s="90"/>
      <c r="F249" s="67"/>
      <c r="G249" s="67"/>
      <c r="H249" s="91"/>
      <c r="I249" s="91"/>
      <c r="J249" s="91"/>
      <c r="K249" s="67"/>
      <c r="L249" s="93"/>
      <c r="M249" s="112"/>
      <c r="N249" s="320"/>
      <c r="O249" s="321"/>
      <c r="P249" s="321"/>
      <c r="Q249" s="321"/>
      <c r="R249" s="321"/>
      <c r="S249" s="321"/>
      <c r="T249" s="321"/>
      <c r="U249" s="321"/>
      <c r="V249" s="321"/>
      <c r="W249" s="321"/>
      <c r="X249" s="321"/>
      <c r="Y249" s="322"/>
      <c r="Z249" s="539"/>
      <c r="AA249" s="414">
        <f t="shared" si="102"/>
        <v>1</v>
      </c>
      <c r="AB249" s="96">
        <f t="shared" si="103"/>
        <v>0</v>
      </c>
      <c r="AC249" s="415" t="str">
        <f t="shared" si="104"/>
        <v/>
      </c>
      <c r="AD249" s="440" t="str">
        <f t="shared" si="105"/>
        <v/>
      </c>
      <c r="AE249" s="416">
        <f t="shared" si="106"/>
        <v>1</v>
      </c>
      <c r="AF249" s="416">
        <f t="shared" si="107"/>
        <v>1</v>
      </c>
      <c r="AG249" s="417" t="str">
        <f t="shared" si="108"/>
        <v/>
      </c>
      <c r="AH249" s="417" t="str">
        <f t="shared" si="109"/>
        <v/>
      </c>
      <c r="AI249" s="335"/>
      <c r="AJ249" s="82"/>
      <c r="AL249" s="110" t="str">
        <f t="shared" si="110"/>
        <v/>
      </c>
      <c r="AM249" s="601" t="str">
        <f t="shared" si="111"/>
        <v/>
      </c>
      <c r="AN249" s="428" t="str">
        <f t="shared" si="112"/>
        <v/>
      </c>
      <c r="AO249" s="434"/>
      <c r="AP249" s="447" t="str">
        <f t="shared" si="113"/>
        <v/>
      </c>
      <c r="AQ249" s="448" t="str">
        <f t="shared" si="114"/>
        <v/>
      </c>
      <c r="AR249" s="448" t="str">
        <f t="shared" si="115"/>
        <v/>
      </c>
      <c r="AS249" s="448" t="str">
        <f t="shared" si="116"/>
        <v/>
      </c>
      <c r="AT249" s="448" t="str">
        <f t="shared" si="117"/>
        <v/>
      </c>
      <c r="AU249" s="448" t="str">
        <f t="shared" si="118"/>
        <v/>
      </c>
      <c r="AV249" s="448" t="str">
        <f t="shared" si="119"/>
        <v/>
      </c>
      <c r="AW249" s="448" t="str">
        <f t="shared" si="120"/>
        <v/>
      </c>
      <c r="AX249" s="448" t="str">
        <f t="shared" si="121"/>
        <v/>
      </c>
      <c r="AY249" s="448" t="str">
        <f t="shared" si="122"/>
        <v/>
      </c>
      <c r="AZ249" s="448" t="str">
        <f t="shared" si="123"/>
        <v/>
      </c>
      <c r="BA249" s="428" t="str">
        <f t="shared" si="124"/>
        <v/>
      </c>
      <c r="CO249" s="613" t="str">
        <f t="shared" si="125"/>
        <v/>
      </c>
      <c r="CP249" s="613" t="str">
        <f t="shared" si="126"/>
        <v/>
      </c>
    </row>
    <row r="250" spans="2:94" ht="18" customHeight="1" x14ac:dyDescent="0.2">
      <c r="B250" s="78"/>
      <c r="C250" s="71"/>
      <c r="D250" s="610"/>
      <c r="E250" s="90"/>
      <c r="F250" s="67"/>
      <c r="G250" s="67"/>
      <c r="H250" s="91"/>
      <c r="I250" s="91"/>
      <c r="J250" s="91"/>
      <c r="K250" s="67"/>
      <c r="L250" s="93"/>
      <c r="M250" s="112"/>
      <c r="N250" s="320"/>
      <c r="O250" s="321"/>
      <c r="P250" s="321"/>
      <c r="Q250" s="321"/>
      <c r="R250" s="321"/>
      <c r="S250" s="321"/>
      <c r="T250" s="321"/>
      <c r="U250" s="321"/>
      <c r="V250" s="321"/>
      <c r="W250" s="321"/>
      <c r="X250" s="321"/>
      <c r="Y250" s="322"/>
      <c r="Z250" s="539"/>
      <c r="AA250" s="414">
        <f t="shared" si="102"/>
        <v>1</v>
      </c>
      <c r="AB250" s="96">
        <f t="shared" si="103"/>
        <v>0</v>
      </c>
      <c r="AC250" s="415" t="str">
        <f t="shared" si="104"/>
        <v/>
      </c>
      <c r="AD250" s="440" t="str">
        <f t="shared" si="105"/>
        <v/>
      </c>
      <c r="AE250" s="416">
        <f t="shared" si="106"/>
        <v>1</v>
      </c>
      <c r="AF250" s="416">
        <f t="shared" si="107"/>
        <v>1</v>
      </c>
      <c r="AG250" s="417" t="str">
        <f t="shared" si="108"/>
        <v/>
      </c>
      <c r="AH250" s="417" t="str">
        <f t="shared" si="109"/>
        <v/>
      </c>
      <c r="AI250" s="335"/>
      <c r="AJ250" s="82"/>
      <c r="AL250" s="110" t="str">
        <f t="shared" si="110"/>
        <v/>
      </c>
      <c r="AM250" s="601" t="str">
        <f t="shared" si="111"/>
        <v/>
      </c>
      <c r="AN250" s="428" t="str">
        <f t="shared" si="112"/>
        <v/>
      </c>
      <c r="AO250" s="434"/>
      <c r="AP250" s="447" t="str">
        <f t="shared" si="113"/>
        <v/>
      </c>
      <c r="AQ250" s="448" t="str">
        <f t="shared" si="114"/>
        <v/>
      </c>
      <c r="AR250" s="448" t="str">
        <f t="shared" si="115"/>
        <v/>
      </c>
      <c r="AS250" s="448" t="str">
        <f t="shared" si="116"/>
        <v/>
      </c>
      <c r="AT250" s="448" t="str">
        <f t="shared" si="117"/>
        <v/>
      </c>
      <c r="AU250" s="448" t="str">
        <f t="shared" si="118"/>
        <v/>
      </c>
      <c r="AV250" s="448" t="str">
        <f t="shared" si="119"/>
        <v/>
      </c>
      <c r="AW250" s="448" t="str">
        <f t="shared" si="120"/>
        <v/>
      </c>
      <c r="AX250" s="448" t="str">
        <f t="shared" si="121"/>
        <v/>
      </c>
      <c r="AY250" s="448" t="str">
        <f t="shared" si="122"/>
        <v/>
      </c>
      <c r="AZ250" s="448" t="str">
        <f t="shared" si="123"/>
        <v/>
      </c>
      <c r="BA250" s="428" t="str">
        <f t="shared" si="124"/>
        <v/>
      </c>
      <c r="CO250" s="613" t="str">
        <f t="shared" si="125"/>
        <v/>
      </c>
      <c r="CP250" s="613" t="str">
        <f t="shared" si="126"/>
        <v/>
      </c>
    </row>
    <row r="251" spans="2:94" ht="18" customHeight="1" x14ac:dyDescent="0.2">
      <c r="B251" s="78"/>
      <c r="C251" s="71"/>
      <c r="D251" s="610"/>
      <c r="E251" s="90"/>
      <c r="F251" s="67"/>
      <c r="G251" s="67"/>
      <c r="H251" s="91"/>
      <c r="I251" s="91"/>
      <c r="J251" s="91"/>
      <c r="K251" s="67"/>
      <c r="L251" s="93"/>
      <c r="M251" s="112"/>
      <c r="N251" s="320"/>
      <c r="O251" s="321"/>
      <c r="P251" s="321"/>
      <c r="Q251" s="321"/>
      <c r="R251" s="321"/>
      <c r="S251" s="321"/>
      <c r="T251" s="321"/>
      <c r="U251" s="321"/>
      <c r="V251" s="321"/>
      <c r="W251" s="321"/>
      <c r="X251" s="321"/>
      <c r="Y251" s="322"/>
      <c r="Z251" s="539"/>
      <c r="AA251" s="414">
        <f t="shared" si="102"/>
        <v>1</v>
      </c>
      <c r="AB251" s="96">
        <f t="shared" si="103"/>
        <v>0</v>
      </c>
      <c r="AC251" s="415" t="str">
        <f t="shared" si="104"/>
        <v/>
      </c>
      <c r="AD251" s="440" t="str">
        <f t="shared" si="105"/>
        <v/>
      </c>
      <c r="AE251" s="416">
        <f t="shared" si="106"/>
        <v>1</v>
      </c>
      <c r="AF251" s="416">
        <f t="shared" si="107"/>
        <v>1</v>
      </c>
      <c r="AG251" s="417" t="str">
        <f t="shared" si="108"/>
        <v/>
      </c>
      <c r="AH251" s="417" t="str">
        <f t="shared" si="109"/>
        <v/>
      </c>
      <c r="AI251" s="335"/>
      <c r="AJ251" s="82"/>
      <c r="AL251" s="110" t="str">
        <f t="shared" si="110"/>
        <v/>
      </c>
      <c r="AM251" s="601" t="str">
        <f t="shared" si="111"/>
        <v/>
      </c>
      <c r="AN251" s="428" t="str">
        <f t="shared" si="112"/>
        <v/>
      </c>
      <c r="AO251" s="434"/>
      <c r="AP251" s="447" t="str">
        <f t="shared" si="113"/>
        <v/>
      </c>
      <c r="AQ251" s="448" t="str">
        <f t="shared" si="114"/>
        <v/>
      </c>
      <c r="AR251" s="448" t="str">
        <f t="shared" si="115"/>
        <v/>
      </c>
      <c r="AS251" s="448" t="str">
        <f t="shared" si="116"/>
        <v/>
      </c>
      <c r="AT251" s="448" t="str">
        <f t="shared" si="117"/>
        <v/>
      </c>
      <c r="AU251" s="448" t="str">
        <f t="shared" si="118"/>
        <v/>
      </c>
      <c r="AV251" s="448" t="str">
        <f t="shared" si="119"/>
        <v/>
      </c>
      <c r="AW251" s="448" t="str">
        <f t="shared" si="120"/>
        <v/>
      </c>
      <c r="AX251" s="448" t="str">
        <f t="shared" si="121"/>
        <v/>
      </c>
      <c r="AY251" s="448" t="str">
        <f t="shared" si="122"/>
        <v/>
      </c>
      <c r="AZ251" s="448" t="str">
        <f t="shared" si="123"/>
        <v/>
      </c>
      <c r="BA251" s="428" t="str">
        <f t="shared" si="124"/>
        <v/>
      </c>
      <c r="CO251" s="613" t="str">
        <f t="shared" si="125"/>
        <v/>
      </c>
      <c r="CP251" s="613" t="str">
        <f t="shared" si="126"/>
        <v/>
      </c>
    </row>
    <row r="252" spans="2:94" ht="18" customHeight="1" x14ac:dyDescent="0.2">
      <c r="B252" s="78"/>
      <c r="C252" s="71"/>
      <c r="D252" s="610"/>
      <c r="E252" s="90"/>
      <c r="F252" s="67"/>
      <c r="G252" s="67"/>
      <c r="H252" s="91"/>
      <c r="I252" s="67"/>
      <c r="J252" s="91"/>
      <c r="K252" s="67"/>
      <c r="L252" s="93"/>
      <c r="M252" s="112"/>
      <c r="N252" s="320"/>
      <c r="O252" s="321"/>
      <c r="P252" s="321"/>
      <c r="Q252" s="321"/>
      <c r="R252" s="321"/>
      <c r="S252" s="321"/>
      <c r="T252" s="321"/>
      <c r="U252" s="321"/>
      <c r="V252" s="321"/>
      <c r="W252" s="321"/>
      <c r="X252" s="321"/>
      <c r="Y252" s="322"/>
      <c r="Z252" s="539"/>
      <c r="AA252" s="414">
        <f t="shared" si="102"/>
        <v>1</v>
      </c>
      <c r="AB252" s="96">
        <f t="shared" si="103"/>
        <v>0</v>
      </c>
      <c r="AC252" s="415" t="str">
        <f t="shared" si="104"/>
        <v/>
      </c>
      <c r="AD252" s="440" t="str">
        <f t="shared" si="105"/>
        <v/>
      </c>
      <c r="AE252" s="416">
        <f t="shared" si="106"/>
        <v>1</v>
      </c>
      <c r="AF252" s="416">
        <f t="shared" si="107"/>
        <v>1</v>
      </c>
      <c r="AG252" s="417" t="str">
        <f t="shared" si="108"/>
        <v/>
      </c>
      <c r="AH252" s="417" t="str">
        <f t="shared" si="109"/>
        <v/>
      </c>
      <c r="AI252" s="335"/>
      <c r="AJ252" s="82"/>
      <c r="AL252" s="110" t="str">
        <f t="shared" si="110"/>
        <v/>
      </c>
      <c r="AM252" s="601" t="str">
        <f t="shared" si="111"/>
        <v/>
      </c>
      <c r="AN252" s="428" t="str">
        <f t="shared" si="112"/>
        <v/>
      </c>
      <c r="AO252" s="434"/>
      <c r="AP252" s="447" t="str">
        <f t="shared" si="113"/>
        <v/>
      </c>
      <c r="AQ252" s="448" t="str">
        <f t="shared" si="114"/>
        <v/>
      </c>
      <c r="AR252" s="448" t="str">
        <f t="shared" si="115"/>
        <v/>
      </c>
      <c r="AS252" s="448" t="str">
        <f t="shared" si="116"/>
        <v/>
      </c>
      <c r="AT252" s="448" t="str">
        <f t="shared" si="117"/>
        <v/>
      </c>
      <c r="AU252" s="448" t="str">
        <f t="shared" si="118"/>
        <v/>
      </c>
      <c r="AV252" s="448" t="str">
        <f t="shared" si="119"/>
        <v/>
      </c>
      <c r="AW252" s="448" t="str">
        <f t="shared" si="120"/>
        <v/>
      </c>
      <c r="AX252" s="448" t="str">
        <f t="shared" si="121"/>
        <v/>
      </c>
      <c r="AY252" s="448" t="str">
        <f t="shared" si="122"/>
        <v/>
      </c>
      <c r="AZ252" s="448" t="str">
        <f t="shared" si="123"/>
        <v/>
      </c>
      <c r="BA252" s="428" t="str">
        <f t="shared" si="124"/>
        <v/>
      </c>
      <c r="CO252" s="613" t="str">
        <f t="shared" si="125"/>
        <v/>
      </c>
      <c r="CP252" s="613" t="str">
        <f t="shared" si="126"/>
        <v/>
      </c>
    </row>
    <row r="253" spans="2:94" ht="18" customHeight="1" x14ac:dyDescent="0.2">
      <c r="B253" s="78"/>
      <c r="C253" s="71"/>
      <c r="D253" s="610"/>
      <c r="E253" s="90"/>
      <c r="F253" s="67"/>
      <c r="G253" s="67"/>
      <c r="H253" s="91"/>
      <c r="I253" s="67"/>
      <c r="J253" s="91"/>
      <c r="K253" s="67"/>
      <c r="L253" s="93"/>
      <c r="M253" s="112"/>
      <c r="N253" s="320"/>
      <c r="O253" s="321"/>
      <c r="P253" s="321"/>
      <c r="Q253" s="321"/>
      <c r="R253" s="321"/>
      <c r="S253" s="321"/>
      <c r="T253" s="321"/>
      <c r="U253" s="321"/>
      <c r="V253" s="321"/>
      <c r="W253" s="321"/>
      <c r="X253" s="321"/>
      <c r="Y253" s="322"/>
      <c r="Z253" s="539"/>
      <c r="AA253" s="414">
        <f t="shared" si="102"/>
        <v>1</v>
      </c>
      <c r="AB253" s="96">
        <f t="shared" si="103"/>
        <v>0</v>
      </c>
      <c r="AC253" s="415" t="str">
        <f t="shared" si="104"/>
        <v/>
      </c>
      <c r="AD253" s="440" t="str">
        <f t="shared" si="105"/>
        <v/>
      </c>
      <c r="AE253" s="416">
        <f t="shared" si="106"/>
        <v>1</v>
      </c>
      <c r="AF253" s="416">
        <f t="shared" si="107"/>
        <v>1</v>
      </c>
      <c r="AG253" s="417" t="str">
        <f t="shared" si="108"/>
        <v/>
      </c>
      <c r="AH253" s="417" t="str">
        <f t="shared" si="109"/>
        <v/>
      </c>
      <c r="AI253" s="335"/>
      <c r="AJ253" s="82"/>
      <c r="AL253" s="110" t="str">
        <f t="shared" si="110"/>
        <v/>
      </c>
      <c r="AM253" s="601" t="str">
        <f t="shared" si="111"/>
        <v/>
      </c>
      <c r="AN253" s="428" t="str">
        <f t="shared" si="112"/>
        <v/>
      </c>
      <c r="AO253" s="434"/>
      <c r="AP253" s="447" t="str">
        <f t="shared" si="113"/>
        <v/>
      </c>
      <c r="AQ253" s="448" t="str">
        <f t="shared" si="114"/>
        <v/>
      </c>
      <c r="AR253" s="448" t="str">
        <f t="shared" si="115"/>
        <v/>
      </c>
      <c r="AS253" s="448" t="str">
        <f t="shared" si="116"/>
        <v/>
      </c>
      <c r="AT253" s="448" t="str">
        <f t="shared" si="117"/>
        <v/>
      </c>
      <c r="AU253" s="448" t="str">
        <f t="shared" si="118"/>
        <v/>
      </c>
      <c r="AV253" s="448" t="str">
        <f t="shared" si="119"/>
        <v/>
      </c>
      <c r="AW253" s="448" t="str">
        <f t="shared" si="120"/>
        <v/>
      </c>
      <c r="AX253" s="448" t="str">
        <f t="shared" si="121"/>
        <v/>
      </c>
      <c r="AY253" s="448" t="str">
        <f t="shared" si="122"/>
        <v/>
      </c>
      <c r="AZ253" s="448" t="str">
        <f t="shared" si="123"/>
        <v/>
      </c>
      <c r="BA253" s="428" t="str">
        <f t="shared" si="124"/>
        <v/>
      </c>
      <c r="CO253" s="613" t="str">
        <f t="shared" si="125"/>
        <v/>
      </c>
      <c r="CP253" s="613" t="str">
        <f t="shared" si="126"/>
        <v/>
      </c>
    </row>
    <row r="254" spans="2:94" ht="18" customHeight="1" x14ac:dyDescent="0.2">
      <c r="B254" s="78"/>
      <c r="C254" s="71"/>
      <c r="D254" s="610"/>
      <c r="E254" s="90"/>
      <c r="F254" s="67"/>
      <c r="G254" s="67"/>
      <c r="H254" s="91"/>
      <c r="I254" s="91"/>
      <c r="J254" s="91"/>
      <c r="K254" s="67"/>
      <c r="L254" s="93"/>
      <c r="M254" s="112"/>
      <c r="N254" s="320"/>
      <c r="O254" s="321"/>
      <c r="P254" s="321"/>
      <c r="Q254" s="321"/>
      <c r="R254" s="321"/>
      <c r="S254" s="321"/>
      <c r="T254" s="321"/>
      <c r="U254" s="321"/>
      <c r="V254" s="321"/>
      <c r="W254" s="321"/>
      <c r="X254" s="321"/>
      <c r="Y254" s="322"/>
      <c r="Z254" s="539"/>
      <c r="AA254" s="414">
        <f t="shared" si="102"/>
        <v>1</v>
      </c>
      <c r="AB254" s="96">
        <f t="shared" si="103"/>
        <v>0</v>
      </c>
      <c r="AC254" s="415" t="str">
        <f t="shared" si="104"/>
        <v/>
      </c>
      <c r="AD254" s="440" t="str">
        <f t="shared" si="105"/>
        <v/>
      </c>
      <c r="AE254" s="416">
        <f t="shared" si="106"/>
        <v>1</v>
      </c>
      <c r="AF254" s="416">
        <f t="shared" si="107"/>
        <v>1</v>
      </c>
      <c r="AG254" s="417" t="str">
        <f t="shared" si="108"/>
        <v/>
      </c>
      <c r="AH254" s="417" t="str">
        <f t="shared" si="109"/>
        <v/>
      </c>
      <c r="AI254" s="71"/>
      <c r="AJ254" s="82"/>
      <c r="AL254" s="110" t="str">
        <f t="shared" si="110"/>
        <v/>
      </c>
      <c r="AM254" s="601" t="str">
        <f t="shared" si="111"/>
        <v/>
      </c>
      <c r="AN254" s="428" t="str">
        <f t="shared" si="112"/>
        <v/>
      </c>
      <c r="AO254" s="434"/>
      <c r="AP254" s="447" t="str">
        <f t="shared" si="113"/>
        <v/>
      </c>
      <c r="AQ254" s="448" t="str">
        <f t="shared" si="114"/>
        <v/>
      </c>
      <c r="AR254" s="448" t="str">
        <f t="shared" si="115"/>
        <v/>
      </c>
      <c r="AS254" s="448" t="str">
        <f t="shared" si="116"/>
        <v/>
      </c>
      <c r="AT254" s="448" t="str">
        <f t="shared" si="117"/>
        <v/>
      </c>
      <c r="AU254" s="448" t="str">
        <f t="shared" si="118"/>
        <v/>
      </c>
      <c r="AV254" s="448" t="str">
        <f t="shared" si="119"/>
        <v/>
      </c>
      <c r="AW254" s="448" t="str">
        <f t="shared" si="120"/>
        <v/>
      </c>
      <c r="AX254" s="448" t="str">
        <f t="shared" si="121"/>
        <v/>
      </c>
      <c r="AY254" s="448" t="str">
        <f t="shared" si="122"/>
        <v/>
      </c>
      <c r="AZ254" s="448" t="str">
        <f t="shared" si="123"/>
        <v/>
      </c>
      <c r="BA254" s="428" t="str">
        <f t="shared" si="124"/>
        <v/>
      </c>
      <c r="CO254" s="613" t="str">
        <f t="shared" si="125"/>
        <v/>
      </c>
      <c r="CP254" s="613" t="str">
        <f t="shared" si="126"/>
        <v/>
      </c>
    </row>
    <row r="255" spans="2:94" ht="18" customHeight="1" x14ac:dyDescent="0.2">
      <c r="B255" s="78"/>
      <c r="C255" s="71"/>
      <c r="D255" s="610"/>
      <c r="E255" s="90"/>
      <c r="F255" s="67"/>
      <c r="G255" s="67"/>
      <c r="H255" s="91"/>
      <c r="I255" s="67"/>
      <c r="J255" s="91"/>
      <c r="K255" s="67"/>
      <c r="L255" s="93"/>
      <c r="M255" s="112"/>
      <c r="N255" s="320"/>
      <c r="O255" s="321"/>
      <c r="P255" s="321"/>
      <c r="Q255" s="321"/>
      <c r="R255" s="321"/>
      <c r="S255" s="321"/>
      <c r="T255" s="321"/>
      <c r="U255" s="321"/>
      <c r="V255" s="321"/>
      <c r="W255" s="321"/>
      <c r="X255" s="321"/>
      <c r="Y255" s="322"/>
      <c r="Z255" s="539"/>
      <c r="AA255" s="414">
        <f t="shared" si="102"/>
        <v>1</v>
      </c>
      <c r="AB255" s="96">
        <f t="shared" si="103"/>
        <v>0</v>
      </c>
      <c r="AC255" s="415" t="str">
        <f t="shared" si="104"/>
        <v/>
      </c>
      <c r="AD255" s="440" t="str">
        <f t="shared" si="105"/>
        <v/>
      </c>
      <c r="AE255" s="416">
        <f t="shared" si="106"/>
        <v>1</v>
      </c>
      <c r="AF255" s="416">
        <f t="shared" si="107"/>
        <v>1</v>
      </c>
      <c r="AG255" s="417" t="str">
        <f t="shared" si="108"/>
        <v/>
      </c>
      <c r="AH255" s="417" t="str">
        <f t="shared" si="109"/>
        <v/>
      </c>
      <c r="AI255" s="141"/>
      <c r="AJ255" s="82"/>
      <c r="AL255" s="110" t="str">
        <f t="shared" si="110"/>
        <v/>
      </c>
      <c r="AM255" s="601" t="str">
        <f t="shared" si="111"/>
        <v/>
      </c>
      <c r="AN255" s="428" t="str">
        <f t="shared" si="112"/>
        <v/>
      </c>
      <c r="AO255" s="434"/>
      <c r="AP255" s="447" t="str">
        <f t="shared" si="113"/>
        <v/>
      </c>
      <c r="AQ255" s="448" t="str">
        <f t="shared" si="114"/>
        <v/>
      </c>
      <c r="AR255" s="448" t="str">
        <f t="shared" si="115"/>
        <v/>
      </c>
      <c r="AS255" s="448" t="str">
        <f t="shared" si="116"/>
        <v/>
      </c>
      <c r="AT255" s="448" t="str">
        <f t="shared" si="117"/>
        <v/>
      </c>
      <c r="AU255" s="448" t="str">
        <f t="shared" si="118"/>
        <v/>
      </c>
      <c r="AV255" s="448" t="str">
        <f t="shared" si="119"/>
        <v/>
      </c>
      <c r="AW255" s="448" t="str">
        <f t="shared" si="120"/>
        <v/>
      </c>
      <c r="AX255" s="448" t="str">
        <f t="shared" si="121"/>
        <v/>
      </c>
      <c r="AY255" s="448" t="str">
        <f t="shared" si="122"/>
        <v/>
      </c>
      <c r="AZ255" s="448" t="str">
        <f t="shared" si="123"/>
        <v/>
      </c>
      <c r="BA255" s="428" t="str">
        <f t="shared" si="124"/>
        <v/>
      </c>
      <c r="CO255" s="613" t="str">
        <f t="shared" si="125"/>
        <v/>
      </c>
      <c r="CP255" s="613" t="str">
        <f t="shared" si="126"/>
        <v/>
      </c>
    </row>
    <row r="256" spans="2:94" ht="18" customHeight="1" x14ac:dyDescent="0.2">
      <c r="B256" s="78"/>
      <c r="C256" s="71"/>
      <c r="D256" s="610"/>
      <c r="E256" s="90"/>
      <c r="F256" s="67"/>
      <c r="G256" s="67"/>
      <c r="H256" s="91"/>
      <c r="I256" s="67"/>
      <c r="J256" s="91"/>
      <c r="K256" s="67"/>
      <c r="L256" s="93"/>
      <c r="M256" s="112"/>
      <c r="N256" s="320"/>
      <c r="O256" s="321"/>
      <c r="P256" s="321"/>
      <c r="Q256" s="321"/>
      <c r="R256" s="321"/>
      <c r="S256" s="321"/>
      <c r="T256" s="321"/>
      <c r="U256" s="321"/>
      <c r="V256" s="321"/>
      <c r="W256" s="321"/>
      <c r="X256" s="321"/>
      <c r="Y256" s="322"/>
      <c r="Z256" s="539"/>
      <c r="AA256" s="414">
        <f t="shared" si="102"/>
        <v>1</v>
      </c>
      <c r="AB256" s="96">
        <f t="shared" si="103"/>
        <v>0</v>
      </c>
      <c r="AC256" s="415" t="str">
        <f t="shared" si="104"/>
        <v/>
      </c>
      <c r="AD256" s="440" t="str">
        <f t="shared" si="105"/>
        <v/>
      </c>
      <c r="AE256" s="416">
        <f t="shared" si="106"/>
        <v>1</v>
      </c>
      <c r="AF256" s="416">
        <f t="shared" si="107"/>
        <v>1</v>
      </c>
      <c r="AG256" s="417" t="str">
        <f t="shared" si="108"/>
        <v/>
      </c>
      <c r="AH256" s="417" t="str">
        <f t="shared" si="109"/>
        <v/>
      </c>
      <c r="AI256" s="71"/>
      <c r="AJ256" s="82"/>
      <c r="AL256" s="110" t="str">
        <f t="shared" si="110"/>
        <v/>
      </c>
      <c r="AM256" s="601" t="str">
        <f t="shared" si="111"/>
        <v/>
      </c>
      <c r="AN256" s="428" t="str">
        <f t="shared" si="112"/>
        <v/>
      </c>
      <c r="AO256" s="434"/>
      <c r="AP256" s="447" t="str">
        <f t="shared" si="113"/>
        <v/>
      </c>
      <c r="AQ256" s="448" t="str">
        <f t="shared" si="114"/>
        <v/>
      </c>
      <c r="AR256" s="448" t="str">
        <f t="shared" si="115"/>
        <v/>
      </c>
      <c r="AS256" s="448" t="str">
        <f t="shared" si="116"/>
        <v/>
      </c>
      <c r="AT256" s="448" t="str">
        <f t="shared" si="117"/>
        <v/>
      </c>
      <c r="AU256" s="448" t="str">
        <f t="shared" si="118"/>
        <v/>
      </c>
      <c r="AV256" s="448" t="str">
        <f t="shared" si="119"/>
        <v/>
      </c>
      <c r="AW256" s="448" t="str">
        <f t="shared" si="120"/>
        <v/>
      </c>
      <c r="AX256" s="448" t="str">
        <f t="shared" si="121"/>
        <v/>
      </c>
      <c r="AY256" s="448" t="str">
        <f t="shared" si="122"/>
        <v/>
      </c>
      <c r="AZ256" s="448" t="str">
        <f t="shared" si="123"/>
        <v/>
      </c>
      <c r="BA256" s="428" t="str">
        <f t="shared" si="124"/>
        <v/>
      </c>
      <c r="CO256" s="613" t="str">
        <f t="shared" si="125"/>
        <v/>
      </c>
      <c r="CP256" s="613" t="str">
        <f t="shared" si="126"/>
        <v/>
      </c>
    </row>
    <row r="257" spans="2:94" ht="18" customHeight="1" x14ac:dyDescent="0.2">
      <c r="B257" s="78"/>
      <c r="C257" s="71"/>
      <c r="D257" s="610"/>
      <c r="E257" s="90"/>
      <c r="F257" s="67"/>
      <c r="G257" s="67"/>
      <c r="H257" s="91"/>
      <c r="I257" s="67"/>
      <c r="J257" s="91"/>
      <c r="K257" s="67"/>
      <c r="L257" s="93"/>
      <c r="M257" s="112"/>
      <c r="N257" s="320"/>
      <c r="O257" s="321"/>
      <c r="P257" s="321"/>
      <c r="Q257" s="321"/>
      <c r="R257" s="321"/>
      <c r="S257" s="321"/>
      <c r="T257" s="321"/>
      <c r="U257" s="321"/>
      <c r="V257" s="321"/>
      <c r="W257" s="321"/>
      <c r="X257" s="321"/>
      <c r="Y257" s="322"/>
      <c r="Z257" s="539"/>
      <c r="AA257" s="414">
        <f t="shared" si="102"/>
        <v>1</v>
      </c>
      <c r="AB257" s="96">
        <f t="shared" si="103"/>
        <v>0</v>
      </c>
      <c r="AC257" s="415" t="str">
        <f t="shared" si="104"/>
        <v/>
      </c>
      <c r="AD257" s="440" t="str">
        <f t="shared" si="105"/>
        <v/>
      </c>
      <c r="AE257" s="416">
        <f t="shared" si="106"/>
        <v>1</v>
      </c>
      <c r="AF257" s="416">
        <f t="shared" si="107"/>
        <v>1</v>
      </c>
      <c r="AG257" s="417" t="str">
        <f t="shared" si="108"/>
        <v/>
      </c>
      <c r="AH257" s="417" t="str">
        <f t="shared" si="109"/>
        <v/>
      </c>
      <c r="AI257" s="71"/>
      <c r="AJ257" s="82"/>
      <c r="AL257" s="110" t="str">
        <f t="shared" si="110"/>
        <v/>
      </c>
      <c r="AM257" s="601" t="str">
        <f t="shared" si="111"/>
        <v/>
      </c>
      <c r="AN257" s="428" t="str">
        <f t="shared" si="112"/>
        <v/>
      </c>
      <c r="AO257" s="434"/>
      <c r="AP257" s="447" t="str">
        <f t="shared" si="113"/>
        <v/>
      </c>
      <c r="AQ257" s="448" t="str">
        <f t="shared" si="114"/>
        <v/>
      </c>
      <c r="AR257" s="448" t="str">
        <f t="shared" si="115"/>
        <v/>
      </c>
      <c r="AS257" s="448" t="str">
        <f t="shared" si="116"/>
        <v/>
      </c>
      <c r="AT257" s="448" t="str">
        <f t="shared" si="117"/>
        <v/>
      </c>
      <c r="AU257" s="448" t="str">
        <f t="shared" si="118"/>
        <v/>
      </c>
      <c r="AV257" s="448" t="str">
        <f t="shared" si="119"/>
        <v/>
      </c>
      <c r="AW257" s="448" t="str">
        <f t="shared" si="120"/>
        <v/>
      </c>
      <c r="AX257" s="448" t="str">
        <f t="shared" si="121"/>
        <v/>
      </c>
      <c r="AY257" s="448" t="str">
        <f t="shared" si="122"/>
        <v/>
      </c>
      <c r="AZ257" s="448" t="str">
        <f t="shared" si="123"/>
        <v/>
      </c>
      <c r="BA257" s="428" t="str">
        <f t="shared" si="124"/>
        <v/>
      </c>
      <c r="CO257" s="613" t="str">
        <f t="shared" si="125"/>
        <v/>
      </c>
      <c r="CP257" s="613" t="str">
        <f t="shared" si="126"/>
        <v/>
      </c>
    </row>
    <row r="258" spans="2:94" ht="18" customHeight="1" x14ac:dyDescent="0.2">
      <c r="B258" s="78"/>
      <c r="C258" s="71"/>
      <c r="D258" s="610"/>
      <c r="E258" s="90"/>
      <c r="F258" s="67"/>
      <c r="G258" s="67"/>
      <c r="H258" s="91"/>
      <c r="I258" s="67"/>
      <c r="J258" s="91"/>
      <c r="K258" s="67"/>
      <c r="L258" s="93"/>
      <c r="M258" s="112"/>
      <c r="N258" s="320"/>
      <c r="O258" s="321"/>
      <c r="P258" s="321"/>
      <c r="Q258" s="321"/>
      <c r="R258" s="321"/>
      <c r="S258" s="321"/>
      <c r="T258" s="321"/>
      <c r="U258" s="321"/>
      <c r="V258" s="321"/>
      <c r="W258" s="321"/>
      <c r="X258" s="321"/>
      <c r="Y258" s="322"/>
      <c r="Z258" s="539"/>
      <c r="AA258" s="414">
        <f t="shared" si="102"/>
        <v>1</v>
      </c>
      <c r="AB258" s="96">
        <f t="shared" si="103"/>
        <v>0</v>
      </c>
      <c r="AC258" s="415" t="str">
        <f t="shared" si="104"/>
        <v/>
      </c>
      <c r="AD258" s="440" t="str">
        <f t="shared" si="105"/>
        <v/>
      </c>
      <c r="AE258" s="416">
        <f t="shared" si="106"/>
        <v>1</v>
      </c>
      <c r="AF258" s="416">
        <f t="shared" si="107"/>
        <v>1</v>
      </c>
      <c r="AG258" s="417" t="str">
        <f t="shared" si="108"/>
        <v/>
      </c>
      <c r="AH258" s="417" t="str">
        <f t="shared" si="109"/>
        <v/>
      </c>
      <c r="AI258" s="71"/>
      <c r="AJ258" s="82"/>
      <c r="AL258" s="110" t="str">
        <f t="shared" si="110"/>
        <v/>
      </c>
      <c r="AM258" s="601" t="str">
        <f t="shared" si="111"/>
        <v/>
      </c>
      <c r="AN258" s="428" t="str">
        <f t="shared" si="112"/>
        <v/>
      </c>
      <c r="AO258" s="434"/>
      <c r="AP258" s="447" t="str">
        <f t="shared" si="113"/>
        <v/>
      </c>
      <c r="AQ258" s="448" t="str">
        <f t="shared" si="114"/>
        <v/>
      </c>
      <c r="AR258" s="448" t="str">
        <f t="shared" si="115"/>
        <v/>
      </c>
      <c r="AS258" s="448" t="str">
        <f t="shared" si="116"/>
        <v/>
      </c>
      <c r="AT258" s="448" t="str">
        <f t="shared" si="117"/>
        <v/>
      </c>
      <c r="AU258" s="448" t="str">
        <f t="shared" si="118"/>
        <v/>
      </c>
      <c r="AV258" s="448" t="str">
        <f t="shared" si="119"/>
        <v/>
      </c>
      <c r="AW258" s="448" t="str">
        <f t="shared" si="120"/>
        <v/>
      </c>
      <c r="AX258" s="448" t="str">
        <f t="shared" si="121"/>
        <v/>
      </c>
      <c r="AY258" s="448" t="str">
        <f t="shared" si="122"/>
        <v/>
      </c>
      <c r="AZ258" s="448" t="str">
        <f t="shared" si="123"/>
        <v/>
      </c>
      <c r="BA258" s="428" t="str">
        <f t="shared" si="124"/>
        <v/>
      </c>
      <c r="CO258" s="613" t="str">
        <f t="shared" si="125"/>
        <v/>
      </c>
      <c r="CP258" s="613" t="str">
        <f t="shared" si="126"/>
        <v/>
      </c>
    </row>
    <row r="259" spans="2:94" ht="18" customHeight="1" x14ac:dyDescent="0.2">
      <c r="B259" s="78"/>
      <c r="C259" s="71"/>
      <c r="D259" s="610"/>
      <c r="E259" s="90"/>
      <c r="F259" s="67"/>
      <c r="G259" s="67"/>
      <c r="H259" s="91"/>
      <c r="I259" s="67"/>
      <c r="J259" s="91"/>
      <c r="K259" s="67"/>
      <c r="L259" s="93"/>
      <c r="M259" s="112"/>
      <c r="N259" s="320"/>
      <c r="O259" s="321"/>
      <c r="P259" s="321"/>
      <c r="Q259" s="321"/>
      <c r="R259" s="321"/>
      <c r="S259" s="321"/>
      <c r="T259" s="321"/>
      <c r="U259" s="321"/>
      <c r="V259" s="321"/>
      <c r="W259" s="321"/>
      <c r="X259" s="321"/>
      <c r="Y259" s="322"/>
      <c r="Z259" s="539"/>
      <c r="AA259" s="414">
        <f t="shared" si="102"/>
        <v>1</v>
      </c>
      <c r="AB259" s="96">
        <f t="shared" si="103"/>
        <v>0</v>
      </c>
      <c r="AC259" s="415" t="str">
        <f t="shared" si="104"/>
        <v/>
      </c>
      <c r="AD259" s="440" t="str">
        <f t="shared" si="105"/>
        <v/>
      </c>
      <c r="AE259" s="416">
        <f t="shared" si="106"/>
        <v>1</v>
      </c>
      <c r="AF259" s="416">
        <f t="shared" si="107"/>
        <v>1</v>
      </c>
      <c r="AG259" s="417" t="str">
        <f t="shared" si="108"/>
        <v/>
      </c>
      <c r="AH259" s="417" t="str">
        <f t="shared" si="109"/>
        <v/>
      </c>
      <c r="AI259" s="71"/>
      <c r="AJ259" s="82"/>
      <c r="AL259" s="110" t="str">
        <f t="shared" si="110"/>
        <v/>
      </c>
      <c r="AM259" s="601" t="str">
        <f t="shared" si="111"/>
        <v/>
      </c>
      <c r="AN259" s="428" t="str">
        <f t="shared" si="112"/>
        <v/>
      </c>
      <c r="AO259" s="434"/>
      <c r="AP259" s="447" t="str">
        <f t="shared" si="113"/>
        <v/>
      </c>
      <c r="AQ259" s="448" t="str">
        <f t="shared" si="114"/>
        <v/>
      </c>
      <c r="AR259" s="448" t="str">
        <f t="shared" si="115"/>
        <v/>
      </c>
      <c r="AS259" s="448" t="str">
        <f t="shared" si="116"/>
        <v/>
      </c>
      <c r="AT259" s="448" t="str">
        <f t="shared" si="117"/>
        <v/>
      </c>
      <c r="AU259" s="448" t="str">
        <f t="shared" si="118"/>
        <v/>
      </c>
      <c r="AV259" s="448" t="str">
        <f t="shared" si="119"/>
        <v/>
      </c>
      <c r="AW259" s="448" t="str">
        <f t="shared" si="120"/>
        <v/>
      </c>
      <c r="AX259" s="448" t="str">
        <f t="shared" si="121"/>
        <v/>
      </c>
      <c r="AY259" s="448" t="str">
        <f t="shared" si="122"/>
        <v/>
      </c>
      <c r="AZ259" s="448" t="str">
        <f t="shared" si="123"/>
        <v/>
      </c>
      <c r="BA259" s="428" t="str">
        <f t="shared" si="124"/>
        <v/>
      </c>
      <c r="CO259" s="613" t="str">
        <f t="shared" si="125"/>
        <v/>
      </c>
      <c r="CP259" s="613" t="str">
        <f t="shared" si="126"/>
        <v/>
      </c>
    </row>
    <row r="260" spans="2:94" ht="18" customHeight="1" x14ac:dyDescent="0.2">
      <c r="B260" s="78"/>
      <c r="C260" s="71"/>
      <c r="D260" s="610"/>
      <c r="E260" s="90"/>
      <c r="F260" s="67"/>
      <c r="G260" s="67"/>
      <c r="H260" s="91"/>
      <c r="I260" s="67"/>
      <c r="J260" s="91"/>
      <c r="K260" s="67"/>
      <c r="L260" s="93"/>
      <c r="M260" s="112"/>
      <c r="N260" s="320"/>
      <c r="O260" s="321"/>
      <c r="P260" s="321"/>
      <c r="Q260" s="321"/>
      <c r="R260" s="321"/>
      <c r="S260" s="321"/>
      <c r="T260" s="321"/>
      <c r="U260" s="321"/>
      <c r="V260" s="321"/>
      <c r="W260" s="321"/>
      <c r="X260" s="321"/>
      <c r="Y260" s="322"/>
      <c r="Z260" s="539"/>
      <c r="AA260" s="414">
        <f t="shared" si="102"/>
        <v>1</v>
      </c>
      <c r="AB260" s="96">
        <f t="shared" si="103"/>
        <v>0</v>
      </c>
      <c r="AC260" s="415" t="str">
        <f t="shared" si="104"/>
        <v/>
      </c>
      <c r="AD260" s="440" t="str">
        <f t="shared" si="105"/>
        <v/>
      </c>
      <c r="AE260" s="416">
        <f t="shared" si="106"/>
        <v>1</v>
      </c>
      <c r="AF260" s="416">
        <f t="shared" si="107"/>
        <v>1</v>
      </c>
      <c r="AG260" s="417" t="str">
        <f t="shared" si="108"/>
        <v/>
      </c>
      <c r="AH260" s="417" t="str">
        <f t="shared" si="109"/>
        <v/>
      </c>
      <c r="AI260" s="71"/>
      <c r="AJ260" s="82"/>
      <c r="AL260" s="110" t="str">
        <f t="shared" si="110"/>
        <v/>
      </c>
      <c r="AM260" s="601" t="str">
        <f t="shared" si="111"/>
        <v/>
      </c>
      <c r="AN260" s="428" t="str">
        <f t="shared" si="112"/>
        <v/>
      </c>
      <c r="AO260" s="434"/>
      <c r="AP260" s="447" t="str">
        <f t="shared" si="113"/>
        <v/>
      </c>
      <c r="AQ260" s="448" t="str">
        <f t="shared" si="114"/>
        <v/>
      </c>
      <c r="AR260" s="448" t="str">
        <f t="shared" si="115"/>
        <v/>
      </c>
      <c r="AS260" s="448" t="str">
        <f t="shared" si="116"/>
        <v/>
      </c>
      <c r="AT260" s="448" t="str">
        <f t="shared" si="117"/>
        <v/>
      </c>
      <c r="AU260" s="448" t="str">
        <f t="shared" si="118"/>
        <v/>
      </c>
      <c r="AV260" s="448" t="str">
        <f t="shared" si="119"/>
        <v/>
      </c>
      <c r="AW260" s="448" t="str">
        <f t="shared" si="120"/>
        <v/>
      </c>
      <c r="AX260" s="448" t="str">
        <f t="shared" si="121"/>
        <v/>
      </c>
      <c r="AY260" s="448" t="str">
        <f t="shared" si="122"/>
        <v/>
      </c>
      <c r="AZ260" s="448" t="str">
        <f t="shared" si="123"/>
        <v/>
      </c>
      <c r="BA260" s="428" t="str">
        <f t="shared" si="124"/>
        <v/>
      </c>
      <c r="CO260" s="613" t="str">
        <f t="shared" si="125"/>
        <v/>
      </c>
      <c r="CP260" s="613" t="str">
        <f t="shared" si="126"/>
        <v/>
      </c>
    </row>
    <row r="261" spans="2:94" ht="18" customHeight="1" x14ac:dyDescent="0.2">
      <c r="B261" s="78"/>
      <c r="C261" s="71"/>
      <c r="D261" s="608"/>
      <c r="E261" s="90"/>
      <c r="F261" s="67"/>
      <c r="G261" s="67"/>
      <c r="H261" s="91"/>
      <c r="I261" s="91"/>
      <c r="J261" s="91"/>
      <c r="K261" s="92"/>
      <c r="L261" s="93"/>
      <c r="M261" s="112"/>
      <c r="N261" s="320"/>
      <c r="O261" s="321"/>
      <c r="P261" s="321"/>
      <c r="Q261" s="321"/>
      <c r="R261" s="321"/>
      <c r="S261" s="321"/>
      <c r="T261" s="321"/>
      <c r="U261" s="321"/>
      <c r="V261" s="321"/>
      <c r="W261" s="321"/>
      <c r="X261" s="321"/>
      <c r="Y261" s="322"/>
      <c r="Z261" s="539"/>
      <c r="AA261" s="414">
        <f t="shared" si="102"/>
        <v>1</v>
      </c>
      <c r="AB261" s="96">
        <f t="shared" si="103"/>
        <v>0</v>
      </c>
      <c r="AC261" s="415" t="str">
        <f t="shared" si="104"/>
        <v/>
      </c>
      <c r="AD261" s="440" t="str">
        <f t="shared" si="105"/>
        <v/>
      </c>
      <c r="AE261" s="416">
        <f t="shared" si="106"/>
        <v>1</v>
      </c>
      <c r="AF261" s="416">
        <f t="shared" si="107"/>
        <v>1</v>
      </c>
      <c r="AG261" s="417" t="str">
        <f t="shared" si="108"/>
        <v/>
      </c>
      <c r="AH261" s="417" t="str">
        <f t="shared" si="109"/>
        <v/>
      </c>
      <c r="AI261" s="71"/>
      <c r="AJ261" s="82"/>
      <c r="AL261" s="110" t="str">
        <f t="shared" si="110"/>
        <v/>
      </c>
      <c r="AM261" s="601" t="str">
        <f t="shared" si="111"/>
        <v/>
      </c>
      <c r="AN261" s="428" t="str">
        <f t="shared" si="112"/>
        <v/>
      </c>
      <c r="AO261" s="434"/>
      <c r="AP261" s="447" t="str">
        <f t="shared" si="113"/>
        <v/>
      </c>
      <c r="AQ261" s="448" t="str">
        <f t="shared" si="114"/>
        <v/>
      </c>
      <c r="AR261" s="448" t="str">
        <f t="shared" si="115"/>
        <v/>
      </c>
      <c r="AS261" s="448" t="str">
        <f t="shared" si="116"/>
        <v/>
      </c>
      <c r="AT261" s="448" t="str">
        <f t="shared" si="117"/>
        <v/>
      </c>
      <c r="AU261" s="448" t="str">
        <f t="shared" si="118"/>
        <v/>
      </c>
      <c r="AV261" s="448" t="str">
        <f t="shared" si="119"/>
        <v/>
      </c>
      <c r="AW261" s="448" t="str">
        <f t="shared" si="120"/>
        <v/>
      </c>
      <c r="AX261" s="448" t="str">
        <f t="shared" si="121"/>
        <v/>
      </c>
      <c r="AY261" s="448" t="str">
        <f t="shared" si="122"/>
        <v/>
      </c>
      <c r="AZ261" s="448" t="str">
        <f t="shared" si="123"/>
        <v/>
      </c>
      <c r="BA261" s="428" t="str">
        <f t="shared" si="124"/>
        <v/>
      </c>
      <c r="CO261" s="613" t="str">
        <f t="shared" si="125"/>
        <v/>
      </c>
      <c r="CP261" s="613" t="str">
        <f t="shared" si="126"/>
        <v/>
      </c>
    </row>
    <row r="262" spans="2:94" ht="18" customHeight="1" x14ac:dyDescent="0.2">
      <c r="B262" s="78"/>
      <c r="C262" s="71"/>
      <c r="D262" s="608"/>
      <c r="E262" s="90"/>
      <c r="F262" s="67"/>
      <c r="G262" s="67"/>
      <c r="H262" s="91"/>
      <c r="I262" s="91"/>
      <c r="J262" s="91"/>
      <c r="K262" s="67"/>
      <c r="L262" s="93"/>
      <c r="M262" s="112"/>
      <c r="N262" s="320"/>
      <c r="O262" s="321"/>
      <c r="P262" s="321"/>
      <c r="Q262" s="321"/>
      <c r="R262" s="321"/>
      <c r="S262" s="321"/>
      <c r="T262" s="321"/>
      <c r="U262" s="321"/>
      <c r="V262" s="321"/>
      <c r="W262" s="321"/>
      <c r="X262" s="321"/>
      <c r="Y262" s="322"/>
      <c r="Z262" s="539"/>
      <c r="AA262" s="414">
        <f t="shared" si="102"/>
        <v>1</v>
      </c>
      <c r="AB262" s="96">
        <f t="shared" si="103"/>
        <v>0</v>
      </c>
      <c r="AC262" s="415" t="str">
        <f t="shared" si="104"/>
        <v/>
      </c>
      <c r="AD262" s="440" t="str">
        <f t="shared" si="105"/>
        <v/>
      </c>
      <c r="AE262" s="416">
        <f t="shared" si="106"/>
        <v>1</v>
      </c>
      <c r="AF262" s="416">
        <f t="shared" si="107"/>
        <v>1</v>
      </c>
      <c r="AG262" s="417" t="str">
        <f t="shared" si="108"/>
        <v/>
      </c>
      <c r="AH262" s="417" t="str">
        <f t="shared" si="109"/>
        <v/>
      </c>
      <c r="AI262" s="71"/>
      <c r="AJ262" s="82"/>
      <c r="AL262" s="110" t="str">
        <f t="shared" si="110"/>
        <v/>
      </c>
      <c r="AM262" s="601" t="str">
        <f t="shared" si="111"/>
        <v/>
      </c>
      <c r="AN262" s="428" t="str">
        <f t="shared" si="112"/>
        <v/>
      </c>
      <c r="AO262" s="434"/>
      <c r="AP262" s="447" t="str">
        <f t="shared" si="113"/>
        <v/>
      </c>
      <c r="AQ262" s="448" t="str">
        <f t="shared" si="114"/>
        <v/>
      </c>
      <c r="AR262" s="448" t="str">
        <f t="shared" si="115"/>
        <v/>
      </c>
      <c r="AS262" s="448" t="str">
        <f t="shared" si="116"/>
        <v/>
      </c>
      <c r="AT262" s="448" t="str">
        <f t="shared" si="117"/>
        <v/>
      </c>
      <c r="AU262" s="448" t="str">
        <f t="shared" si="118"/>
        <v/>
      </c>
      <c r="AV262" s="448" t="str">
        <f t="shared" si="119"/>
        <v/>
      </c>
      <c r="AW262" s="448" t="str">
        <f t="shared" si="120"/>
        <v/>
      </c>
      <c r="AX262" s="448" t="str">
        <f t="shared" si="121"/>
        <v/>
      </c>
      <c r="AY262" s="448" t="str">
        <f t="shared" si="122"/>
        <v/>
      </c>
      <c r="AZ262" s="448" t="str">
        <f t="shared" si="123"/>
        <v/>
      </c>
      <c r="BA262" s="428" t="str">
        <f t="shared" si="124"/>
        <v/>
      </c>
      <c r="CO262" s="613" t="str">
        <f t="shared" si="125"/>
        <v/>
      </c>
      <c r="CP262" s="613" t="str">
        <f t="shared" si="126"/>
        <v/>
      </c>
    </row>
    <row r="263" spans="2:94" ht="18" customHeight="1" x14ac:dyDescent="0.2">
      <c r="B263" s="78"/>
      <c r="C263" s="71"/>
      <c r="D263" s="608"/>
      <c r="E263" s="90"/>
      <c r="F263" s="67"/>
      <c r="G263" s="67"/>
      <c r="H263" s="91"/>
      <c r="I263" s="91"/>
      <c r="J263" s="91"/>
      <c r="K263" s="67"/>
      <c r="L263" s="93"/>
      <c r="M263" s="112"/>
      <c r="N263" s="320"/>
      <c r="O263" s="321"/>
      <c r="P263" s="321"/>
      <c r="Q263" s="321"/>
      <c r="R263" s="321"/>
      <c r="S263" s="321"/>
      <c r="T263" s="321"/>
      <c r="U263" s="321"/>
      <c r="V263" s="321"/>
      <c r="W263" s="321"/>
      <c r="X263" s="321"/>
      <c r="Y263" s="322"/>
      <c r="Z263" s="539"/>
      <c r="AA263" s="414">
        <f t="shared" si="102"/>
        <v>1</v>
      </c>
      <c r="AB263" s="96">
        <f t="shared" si="103"/>
        <v>0</v>
      </c>
      <c r="AC263" s="415" t="str">
        <f t="shared" si="104"/>
        <v/>
      </c>
      <c r="AD263" s="440" t="str">
        <f t="shared" si="105"/>
        <v/>
      </c>
      <c r="AE263" s="416">
        <f t="shared" si="106"/>
        <v>1</v>
      </c>
      <c r="AF263" s="416">
        <f t="shared" si="107"/>
        <v>1</v>
      </c>
      <c r="AG263" s="417" t="str">
        <f t="shared" si="108"/>
        <v/>
      </c>
      <c r="AH263" s="417" t="str">
        <f t="shared" si="109"/>
        <v/>
      </c>
      <c r="AI263" s="71"/>
      <c r="AJ263" s="82"/>
      <c r="AL263" s="110" t="str">
        <f t="shared" si="110"/>
        <v/>
      </c>
      <c r="AM263" s="601" t="str">
        <f t="shared" si="111"/>
        <v/>
      </c>
      <c r="AN263" s="428" t="str">
        <f t="shared" si="112"/>
        <v/>
      </c>
      <c r="AO263" s="434"/>
      <c r="AP263" s="447" t="str">
        <f t="shared" si="113"/>
        <v/>
      </c>
      <c r="AQ263" s="448" t="str">
        <f t="shared" si="114"/>
        <v/>
      </c>
      <c r="AR263" s="448" t="str">
        <f t="shared" si="115"/>
        <v/>
      </c>
      <c r="AS263" s="448" t="str">
        <f t="shared" si="116"/>
        <v/>
      </c>
      <c r="AT263" s="448" t="str">
        <f t="shared" si="117"/>
        <v/>
      </c>
      <c r="AU263" s="448" t="str">
        <f t="shared" si="118"/>
        <v/>
      </c>
      <c r="AV263" s="448" t="str">
        <f t="shared" si="119"/>
        <v/>
      </c>
      <c r="AW263" s="448" t="str">
        <f t="shared" si="120"/>
        <v/>
      </c>
      <c r="AX263" s="448" t="str">
        <f t="shared" si="121"/>
        <v/>
      </c>
      <c r="AY263" s="448" t="str">
        <f t="shared" si="122"/>
        <v/>
      </c>
      <c r="AZ263" s="448" t="str">
        <f t="shared" si="123"/>
        <v/>
      </c>
      <c r="BA263" s="428" t="str">
        <f t="shared" si="124"/>
        <v/>
      </c>
      <c r="CO263" s="613" t="str">
        <f t="shared" si="125"/>
        <v/>
      </c>
      <c r="CP263" s="613" t="str">
        <f t="shared" si="126"/>
        <v/>
      </c>
    </row>
    <row r="264" spans="2:94" ht="18" customHeight="1" x14ac:dyDescent="0.2">
      <c r="B264" s="78"/>
      <c r="C264" s="71"/>
      <c r="D264" s="608"/>
      <c r="E264" s="90"/>
      <c r="F264" s="67"/>
      <c r="G264" s="67"/>
      <c r="H264" s="91"/>
      <c r="I264" s="91"/>
      <c r="J264" s="91"/>
      <c r="K264" s="67"/>
      <c r="L264" s="93"/>
      <c r="M264" s="112"/>
      <c r="N264" s="320"/>
      <c r="O264" s="321"/>
      <c r="P264" s="321"/>
      <c r="Q264" s="321"/>
      <c r="R264" s="321"/>
      <c r="S264" s="321"/>
      <c r="T264" s="321"/>
      <c r="U264" s="321"/>
      <c r="V264" s="321"/>
      <c r="W264" s="321"/>
      <c r="X264" s="321"/>
      <c r="Y264" s="322"/>
      <c r="Z264" s="539"/>
      <c r="AA264" s="414">
        <f t="shared" si="102"/>
        <v>1</v>
      </c>
      <c r="AB264" s="96">
        <f t="shared" si="103"/>
        <v>0</v>
      </c>
      <c r="AC264" s="415" t="str">
        <f t="shared" si="104"/>
        <v/>
      </c>
      <c r="AD264" s="440" t="str">
        <f t="shared" si="105"/>
        <v/>
      </c>
      <c r="AE264" s="416">
        <f t="shared" si="106"/>
        <v>1</v>
      </c>
      <c r="AF264" s="416">
        <f t="shared" si="107"/>
        <v>1</v>
      </c>
      <c r="AG264" s="417" t="str">
        <f t="shared" si="108"/>
        <v/>
      </c>
      <c r="AH264" s="417" t="str">
        <f t="shared" si="109"/>
        <v/>
      </c>
      <c r="AI264" s="71"/>
      <c r="AJ264" s="82"/>
      <c r="AL264" s="110" t="str">
        <f t="shared" si="110"/>
        <v/>
      </c>
      <c r="AM264" s="601" t="str">
        <f t="shared" si="111"/>
        <v/>
      </c>
      <c r="AN264" s="428" t="str">
        <f t="shared" si="112"/>
        <v/>
      </c>
      <c r="AO264" s="434"/>
      <c r="AP264" s="447" t="str">
        <f t="shared" si="113"/>
        <v/>
      </c>
      <c r="AQ264" s="448" t="str">
        <f t="shared" si="114"/>
        <v/>
      </c>
      <c r="AR264" s="448" t="str">
        <f t="shared" si="115"/>
        <v/>
      </c>
      <c r="AS264" s="448" t="str">
        <f t="shared" si="116"/>
        <v/>
      </c>
      <c r="AT264" s="448" t="str">
        <f t="shared" si="117"/>
        <v/>
      </c>
      <c r="AU264" s="448" t="str">
        <f t="shared" si="118"/>
        <v/>
      </c>
      <c r="AV264" s="448" t="str">
        <f t="shared" si="119"/>
        <v/>
      </c>
      <c r="AW264" s="448" t="str">
        <f t="shared" si="120"/>
        <v/>
      </c>
      <c r="AX264" s="448" t="str">
        <f t="shared" si="121"/>
        <v/>
      </c>
      <c r="AY264" s="448" t="str">
        <f t="shared" si="122"/>
        <v/>
      </c>
      <c r="AZ264" s="448" t="str">
        <f t="shared" si="123"/>
        <v/>
      </c>
      <c r="BA264" s="428" t="str">
        <f t="shared" si="124"/>
        <v/>
      </c>
      <c r="CO264" s="613" t="str">
        <f t="shared" si="125"/>
        <v/>
      </c>
      <c r="CP264" s="613" t="str">
        <f t="shared" si="126"/>
        <v/>
      </c>
    </row>
    <row r="265" spans="2:94" ht="18" customHeight="1" x14ac:dyDescent="0.2">
      <c r="B265" s="78"/>
      <c r="C265" s="71"/>
      <c r="D265" s="608"/>
      <c r="E265" s="90"/>
      <c r="F265" s="67"/>
      <c r="G265" s="67"/>
      <c r="H265" s="91"/>
      <c r="I265" s="91"/>
      <c r="J265" s="91"/>
      <c r="K265" s="67"/>
      <c r="L265" s="93"/>
      <c r="M265" s="112"/>
      <c r="N265" s="320"/>
      <c r="O265" s="321"/>
      <c r="P265" s="321"/>
      <c r="Q265" s="321"/>
      <c r="R265" s="321"/>
      <c r="S265" s="321"/>
      <c r="T265" s="321"/>
      <c r="U265" s="321"/>
      <c r="V265" s="321"/>
      <c r="W265" s="321"/>
      <c r="X265" s="321"/>
      <c r="Y265" s="322"/>
      <c r="Z265" s="539"/>
      <c r="AA265" s="414">
        <f t="shared" si="102"/>
        <v>1</v>
      </c>
      <c r="AB265" s="96">
        <f t="shared" si="103"/>
        <v>0</v>
      </c>
      <c r="AC265" s="415" t="str">
        <f t="shared" si="104"/>
        <v/>
      </c>
      <c r="AD265" s="440" t="str">
        <f t="shared" si="105"/>
        <v/>
      </c>
      <c r="AE265" s="416">
        <f t="shared" si="106"/>
        <v>1</v>
      </c>
      <c r="AF265" s="416">
        <f t="shared" si="107"/>
        <v>1</v>
      </c>
      <c r="AG265" s="417" t="str">
        <f t="shared" si="108"/>
        <v/>
      </c>
      <c r="AH265" s="417" t="str">
        <f t="shared" si="109"/>
        <v/>
      </c>
      <c r="AI265" s="71"/>
      <c r="AJ265" s="82"/>
      <c r="AL265" s="110" t="str">
        <f t="shared" si="110"/>
        <v/>
      </c>
      <c r="AM265" s="601" t="str">
        <f t="shared" si="111"/>
        <v/>
      </c>
      <c r="AN265" s="428" t="str">
        <f t="shared" si="112"/>
        <v/>
      </c>
      <c r="AO265" s="434"/>
      <c r="AP265" s="447" t="str">
        <f t="shared" si="113"/>
        <v/>
      </c>
      <c r="AQ265" s="448" t="str">
        <f t="shared" si="114"/>
        <v/>
      </c>
      <c r="AR265" s="448" t="str">
        <f t="shared" si="115"/>
        <v/>
      </c>
      <c r="AS265" s="448" t="str">
        <f t="shared" si="116"/>
        <v/>
      </c>
      <c r="AT265" s="448" t="str">
        <f t="shared" si="117"/>
        <v/>
      </c>
      <c r="AU265" s="448" t="str">
        <f t="shared" si="118"/>
        <v/>
      </c>
      <c r="AV265" s="448" t="str">
        <f t="shared" si="119"/>
        <v/>
      </c>
      <c r="AW265" s="448" t="str">
        <f t="shared" si="120"/>
        <v/>
      </c>
      <c r="AX265" s="448" t="str">
        <f t="shared" si="121"/>
        <v/>
      </c>
      <c r="AY265" s="448" t="str">
        <f t="shared" si="122"/>
        <v/>
      </c>
      <c r="AZ265" s="448" t="str">
        <f t="shared" si="123"/>
        <v/>
      </c>
      <c r="BA265" s="428" t="str">
        <f t="shared" si="124"/>
        <v/>
      </c>
      <c r="CO265" s="613" t="str">
        <f t="shared" si="125"/>
        <v/>
      </c>
      <c r="CP265" s="613" t="str">
        <f t="shared" si="126"/>
        <v/>
      </c>
    </row>
    <row r="266" spans="2:94" ht="18" customHeight="1" x14ac:dyDescent="0.2">
      <c r="B266" s="78"/>
      <c r="C266" s="71"/>
      <c r="D266" s="608"/>
      <c r="E266" s="90"/>
      <c r="F266" s="67"/>
      <c r="G266" s="67"/>
      <c r="H266" s="91"/>
      <c r="I266" s="91"/>
      <c r="J266" s="91"/>
      <c r="K266" s="67"/>
      <c r="L266" s="93"/>
      <c r="M266" s="112"/>
      <c r="N266" s="320"/>
      <c r="O266" s="321"/>
      <c r="P266" s="321"/>
      <c r="Q266" s="321"/>
      <c r="R266" s="321"/>
      <c r="S266" s="321"/>
      <c r="T266" s="321"/>
      <c r="U266" s="321"/>
      <c r="V266" s="321"/>
      <c r="W266" s="321"/>
      <c r="X266" s="321"/>
      <c r="Y266" s="322"/>
      <c r="Z266" s="539"/>
      <c r="AA266" s="414">
        <f t="shared" si="102"/>
        <v>1</v>
      </c>
      <c r="AB266" s="96">
        <f t="shared" si="103"/>
        <v>0</v>
      </c>
      <c r="AC266" s="415" t="str">
        <f t="shared" si="104"/>
        <v/>
      </c>
      <c r="AD266" s="440" t="str">
        <f t="shared" si="105"/>
        <v/>
      </c>
      <c r="AE266" s="416">
        <f t="shared" si="106"/>
        <v>1</v>
      </c>
      <c r="AF266" s="416">
        <f t="shared" si="107"/>
        <v>1</v>
      </c>
      <c r="AG266" s="417" t="str">
        <f t="shared" si="108"/>
        <v/>
      </c>
      <c r="AH266" s="417" t="str">
        <f t="shared" si="109"/>
        <v/>
      </c>
      <c r="AI266" s="71"/>
      <c r="AJ266" s="82"/>
      <c r="AL266" s="110" t="str">
        <f t="shared" si="110"/>
        <v/>
      </c>
      <c r="AM266" s="601" t="str">
        <f t="shared" si="111"/>
        <v/>
      </c>
      <c r="AN266" s="428" t="str">
        <f t="shared" si="112"/>
        <v/>
      </c>
      <c r="AO266" s="434"/>
      <c r="AP266" s="447" t="str">
        <f t="shared" si="113"/>
        <v/>
      </c>
      <c r="AQ266" s="448" t="str">
        <f t="shared" si="114"/>
        <v/>
      </c>
      <c r="AR266" s="448" t="str">
        <f t="shared" si="115"/>
        <v/>
      </c>
      <c r="AS266" s="448" t="str">
        <f t="shared" si="116"/>
        <v/>
      </c>
      <c r="AT266" s="448" t="str">
        <f t="shared" si="117"/>
        <v/>
      </c>
      <c r="AU266" s="448" t="str">
        <f t="shared" si="118"/>
        <v/>
      </c>
      <c r="AV266" s="448" t="str">
        <f t="shared" si="119"/>
        <v/>
      </c>
      <c r="AW266" s="448" t="str">
        <f t="shared" si="120"/>
        <v/>
      </c>
      <c r="AX266" s="448" t="str">
        <f t="shared" si="121"/>
        <v/>
      </c>
      <c r="AY266" s="448" t="str">
        <f t="shared" si="122"/>
        <v/>
      </c>
      <c r="AZ266" s="448" t="str">
        <f t="shared" si="123"/>
        <v/>
      </c>
      <c r="BA266" s="428" t="str">
        <f t="shared" si="124"/>
        <v/>
      </c>
      <c r="CO266" s="613" t="str">
        <f t="shared" si="125"/>
        <v/>
      </c>
      <c r="CP266" s="613" t="str">
        <f t="shared" si="126"/>
        <v/>
      </c>
    </row>
    <row r="267" spans="2:94" ht="18" customHeight="1" x14ac:dyDescent="0.2">
      <c r="B267" s="78"/>
      <c r="C267" s="71"/>
      <c r="D267" s="608"/>
      <c r="E267" s="90"/>
      <c r="F267" s="67"/>
      <c r="G267" s="67"/>
      <c r="H267" s="91"/>
      <c r="I267" s="91"/>
      <c r="J267" s="91"/>
      <c r="K267" s="67"/>
      <c r="L267" s="93"/>
      <c r="M267" s="112"/>
      <c r="N267" s="320"/>
      <c r="O267" s="321"/>
      <c r="P267" s="321"/>
      <c r="Q267" s="321"/>
      <c r="R267" s="321"/>
      <c r="S267" s="321"/>
      <c r="T267" s="321"/>
      <c r="U267" s="321"/>
      <c r="V267" s="321"/>
      <c r="W267" s="321"/>
      <c r="X267" s="321"/>
      <c r="Y267" s="322"/>
      <c r="Z267" s="539"/>
      <c r="AA267" s="414">
        <f t="shared" si="102"/>
        <v>1</v>
      </c>
      <c r="AB267" s="96">
        <f t="shared" si="103"/>
        <v>0</v>
      </c>
      <c r="AC267" s="415" t="str">
        <f t="shared" si="104"/>
        <v/>
      </c>
      <c r="AD267" s="440" t="str">
        <f t="shared" si="105"/>
        <v/>
      </c>
      <c r="AE267" s="416">
        <f t="shared" si="106"/>
        <v>1</v>
      </c>
      <c r="AF267" s="416">
        <f t="shared" si="107"/>
        <v>1</v>
      </c>
      <c r="AG267" s="417" t="str">
        <f t="shared" si="108"/>
        <v/>
      </c>
      <c r="AH267" s="417" t="str">
        <f t="shared" si="109"/>
        <v/>
      </c>
      <c r="AI267" s="71"/>
      <c r="AJ267" s="82"/>
      <c r="AL267" s="110" t="str">
        <f t="shared" si="110"/>
        <v/>
      </c>
      <c r="AM267" s="601" t="str">
        <f t="shared" si="111"/>
        <v/>
      </c>
      <c r="AN267" s="428" t="str">
        <f t="shared" si="112"/>
        <v/>
      </c>
      <c r="AO267" s="434"/>
      <c r="AP267" s="447" t="str">
        <f t="shared" si="113"/>
        <v/>
      </c>
      <c r="AQ267" s="448" t="str">
        <f t="shared" si="114"/>
        <v/>
      </c>
      <c r="AR267" s="448" t="str">
        <f t="shared" si="115"/>
        <v/>
      </c>
      <c r="AS267" s="448" t="str">
        <f t="shared" si="116"/>
        <v/>
      </c>
      <c r="AT267" s="448" t="str">
        <f t="shared" si="117"/>
        <v/>
      </c>
      <c r="AU267" s="448" t="str">
        <f t="shared" si="118"/>
        <v/>
      </c>
      <c r="AV267" s="448" t="str">
        <f t="shared" si="119"/>
        <v/>
      </c>
      <c r="AW267" s="448" t="str">
        <f t="shared" si="120"/>
        <v/>
      </c>
      <c r="AX267" s="448" t="str">
        <f t="shared" si="121"/>
        <v/>
      </c>
      <c r="AY267" s="448" t="str">
        <f t="shared" si="122"/>
        <v/>
      </c>
      <c r="AZ267" s="448" t="str">
        <f t="shared" si="123"/>
        <v/>
      </c>
      <c r="BA267" s="428" t="str">
        <f t="shared" si="124"/>
        <v/>
      </c>
      <c r="CO267" s="613" t="str">
        <f t="shared" si="125"/>
        <v/>
      </c>
      <c r="CP267" s="613" t="str">
        <f t="shared" si="126"/>
        <v/>
      </c>
    </row>
    <row r="268" spans="2:94" ht="18" customHeight="1" x14ac:dyDescent="0.2">
      <c r="B268" s="78"/>
      <c r="C268" s="71"/>
      <c r="D268" s="608"/>
      <c r="E268" s="90"/>
      <c r="F268" s="67"/>
      <c r="G268" s="67"/>
      <c r="H268" s="91"/>
      <c r="I268" s="91"/>
      <c r="J268" s="91"/>
      <c r="K268" s="67"/>
      <c r="L268" s="93"/>
      <c r="M268" s="112"/>
      <c r="N268" s="320"/>
      <c r="O268" s="321"/>
      <c r="P268" s="321"/>
      <c r="Q268" s="321"/>
      <c r="R268" s="321"/>
      <c r="S268" s="321"/>
      <c r="T268" s="321"/>
      <c r="U268" s="321"/>
      <c r="V268" s="321"/>
      <c r="W268" s="321"/>
      <c r="X268" s="321"/>
      <c r="Y268" s="322"/>
      <c r="Z268" s="539"/>
      <c r="AA268" s="414">
        <f t="shared" si="102"/>
        <v>1</v>
      </c>
      <c r="AB268" s="96">
        <f t="shared" si="103"/>
        <v>0</v>
      </c>
      <c r="AC268" s="415" t="str">
        <f t="shared" si="104"/>
        <v/>
      </c>
      <c r="AD268" s="440" t="str">
        <f t="shared" si="105"/>
        <v/>
      </c>
      <c r="AE268" s="416">
        <f t="shared" si="106"/>
        <v>1</v>
      </c>
      <c r="AF268" s="416">
        <f t="shared" si="107"/>
        <v>1</v>
      </c>
      <c r="AG268" s="417" t="str">
        <f t="shared" si="108"/>
        <v/>
      </c>
      <c r="AH268" s="417" t="str">
        <f t="shared" si="109"/>
        <v/>
      </c>
      <c r="AI268" s="71"/>
      <c r="AJ268" s="82"/>
      <c r="AL268" s="110" t="str">
        <f t="shared" si="110"/>
        <v/>
      </c>
      <c r="AM268" s="601" t="str">
        <f t="shared" si="111"/>
        <v/>
      </c>
      <c r="AN268" s="428" t="str">
        <f t="shared" si="112"/>
        <v/>
      </c>
      <c r="AO268" s="434"/>
      <c r="AP268" s="447" t="str">
        <f t="shared" si="113"/>
        <v/>
      </c>
      <c r="AQ268" s="448" t="str">
        <f t="shared" si="114"/>
        <v/>
      </c>
      <c r="AR268" s="448" t="str">
        <f t="shared" si="115"/>
        <v/>
      </c>
      <c r="AS268" s="448" t="str">
        <f t="shared" si="116"/>
        <v/>
      </c>
      <c r="AT268" s="448" t="str">
        <f t="shared" si="117"/>
        <v/>
      </c>
      <c r="AU268" s="448" t="str">
        <f t="shared" si="118"/>
        <v/>
      </c>
      <c r="AV268" s="448" t="str">
        <f t="shared" si="119"/>
        <v/>
      </c>
      <c r="AW268" s="448" t="str">
        <f t="shared" si="120"/>
        <v/>
      </c>
      <c r="AX268" s="448" t="str">
        <f t="shared" si="121"/>
        <v/>
      </c>
      <c r="AY268" s="448" t="str">
        <f t="shared" si="122"/>
        <v/>
      </c>
      <c r="AZ268" s="448" t="str">
        <f t="shared" si="123"/>
        <v/>
      </c>
      <c r="BA268" s="428" t="str">
        <f t="shared" si="124"/>
        <v/>
      </c>
      <c r="CO268" s="613" t="str">
        <f t="shared" si="125"/>
        <v/>
      </c>
      <c r="CP268" s="613" t="str">
        <f t="shared" si="126"/>
        <v/>
      </c>
    </row>
    <row r="269" spans="2:94" ht="18" customHeight="1" x14ac:dyDescent="0.2">
      <c r="B269" s="78"/>
      <c r="C269" s="71"/>
      <c r="D269" s="608"/>
      <c r="E269" s="90"/>
      <c r="F269" s="67"/>
      <c r="G269" s="67"/>
      <c r="H269" s="91"/>
      <c r="I269" s="91"/>
      <c r="J269" s="91"/>
      <c r="K269" s="67"/>
      <c r="L269" s="93"/>
      <c r="M269" s="112"/>
      <c r="N269" s="320"/>
      <c r="O269" s="321"/>
      <c r="P269" s="321"/>
      <c r="Q269" s="321"/>
      <c r="R269" s="321"/>
      <c r="S269" s="321"/>
      <c r="T269" s="321"/>
      <c r="U269" s="321"/>
      <c r="V269" s="321"/>
      <c r="W269" s="321"/>
      <c r="X269" s="321"/>
      <c r="Y269" s="322"/>
      <c r="Z269" s="539"/>
      <c r="AA269" s="414">
        <f t="shared" si="102"/>
        <v>1</v>
      </c>
      <c r="AB269" s="96">
        <f t="shared" si="103"/>
        <v>0</v>
      </c>
      <c r="AC269" s="415" t="str">
        <f t="shared" si="104"/>
        <v/>
      </c>
      <c r="AD269" s="440" t="str">
        <f t="shared" si="105"/>
        <v/>
      </c>
      <c r="AE269" s="416">
        <f t="shared" si="106"/>
        <v>1</v>
      </c>
      <c r="AF269" s="416">
        <f t="shared" si="107"/>
        <v>1</v>
      </c>
      <c r="AG269" s="417" t="str">
        <f t="shared" si="108"/>
        <v/>
      </c>
      <c r="AH269" s="417" t="str">
        <f t="shared" si="109"/>
        <v/>
      </c>
      <c r="AI269" s="71"/>
      <c r="AJ269" s="82"/>
      <c r="AL269" s="110" t="str">
        <f t="shared" si="110"/>
        <v/>
      </c>
      <c r="AM269" s="601" t="str">
        <f t="shared" si="111"/>
        <v/>
      </c>
      <c r="AN269" s="428" t="str">
        <f t="shared" si="112"/>
        <v/>
      </c>
      <c r="AO269" s="434"/>
      <c r="AP269" s="447" t="str">
        <f t="shared" si="113"/>
        <v/>
      </c>
      <c r="AQ269" s="448" t="str">
        <f t="shared" si="114"/>
        <v/>
      </c>
      <c r="AR269" s="448" t="str">
        <f t="shared" si="115"/>
        <v/>
      </c>
      <c r="AS269" s="448" t="str">
        <f t="shared" si="116"/>
        <v/>
      </c>
      <c r="AT269" s="448" t="str">
        <f t="shared" si="117"/>
        <v/>
      </c>
      <c r="AU269" s="448" t="str">
        <f t="shared" si="118"/>
        <v/>
      </c>
      <c r="AV269" s="448" t="str">
        <f t="shared" si="119"/>
        <v/>
      </c>
      <c r="AW269" s="448" t="str">
        <f t="shared" si="120"/>
        <v/>
      </c>
      <c r="AX269" s="448" t="str">
        <f t="shared" si="121"/>
        <v/>
      </c>
      <c r="AY269" s="448" t="str">
        <f t="shared" si="122"/>
        <v/>
      </c>
      <c r="AZ269" s="448" t="str">
        <f t="shared" si="123"/>
        <v/>
      </c>
      <c r="BA269" s="428" t="str">
        <f t="shared" si="124"/>
        <v/>
      </c>
      <c r="CO269" s="613" t="str">
        <f t="shared" si="125"/>
        <v/>
      </c>
      <c r="CP269" s="613" t="str">
        <f t="shared" si="126"/>
        <v/>
      </c>
    </row>
    <row r="270" spans="2:94" ht="18" customHeight="1" x14ac:dyDescent="0.2">
      <c r="B270" s="78"/>
      <c r="C270" s="71"/>
      <c r="D270" s="610"/>
      <c r="E270" s="90"/>
      <c r="F270" s="67"/>
      <c r="G270" s="67"/>
      <c r="H270" s="91"/>
      <c r="I270" s="91"/>
      <c r="J270" s="91"/>
      <c r="K270" s="67"/>
      <c r="L270" s="93"/>
      <c r="M270" s="112"/>
      <c r="N270" s="320"/>
      <c r="O270" s="321"/>
      <c r="P270" s="321"/>
      <c r="Q270" s="321"/>
      <c r="R270" s="321"/>
      <c r="S270" s="321"/>
      <c r="T270" s="321"/>
      <c r="U270" s="321"/>
      <c r="V270" s="321"/>
      <c r="W270" s="321"/>
      <c r="X270" s="321"/>
      <c r="Y270" s="322"/>
      <c r="Z270" s="539"/>
      <c r="AA270" s="414">
        <f t="shared" si="102"/>
        <v>1</v>
      </c>
      <c r="AB270" s="96">
        <f t="shared" si="103"/>
        <v>0</v>
      </c>
      <c r="AC270" s="415" t="str">
        <f t="shared" si="104"/>
        <v/>
      </c>
      <c r="AD270" s="440" t="str">
        <f t="shared" si="105"/>
        <v/>
      </c>
      <c r="AE270" s="416">
        <f t="shared" si="106"/>
        <v>1</v>
      </c>
      <c r="AF270" s="416">
        <f t="shared" si="107"/>
        <v>1</v>
      </c>
      <c r="AG270" s="417" t="str">
        <f t="shared" si="108"/>
        <v/>
      </c>
      <c r="AH270" s="417" t="str">
        <f t="shared" si="109"/>
        <v/>
      </c>
      <c r="AI270" s="71"/>
      <c r="AJ270" s="82"/>
      <c r="AL270" s="110" t="str">
        <f t="shared" si="110"/>
        <v/>
      </c>
      <c r="AM270" s="601" t="str">
        <f t="shared" si="111"/>
        <v/>
      </c>
      <c r="AN270" s="428" t="str">
        <f t="shared" si="112"/>
        <v/>
      </c>
      <c r="AO270" s="434"/>
      <c r="AP270" s="447" t="str">
        <f t="shared" si="113"/>
        <v/>
      </c>
      <c r="AQ270" s="448" t="str">
        <f t="shared" si="114"/>
        <v/>
      </c>
      <c r="AR270" s="448" t="str">
        <f t="shared" si="115"/>
        <v/>
      </c>
      <c r="AS270" s="448" t="str">
        <f t="shared" si="116"/>
        <v/>
      </c>
      <c r="AT270" s="448" t="str">
        <f t="shared" si="117"/>
        <v/>
      </c>
      <c r="AU270" s="448" t="str">
        <f t="shared" si="118"/>
        <v/>
      </c>
      <c r="AV270" s="448" t="str">
        <f t="shared" si="119"/>
        <v/>
      </c>
      <c r="AW270" s="448" t="str">
        <f t="shared" si="120"/>
        <v/>
      </c>
      <c r="AX270" s="448" t="str">
        <f t="shared" si="121"/>
        <v/>
      </c>
      <c r="AY270" s="448" t="str">
        <f t="shared" si="122"/>
        <v/>
      </c>
      <c r="AZ270" s="448" t="str">
        <f t="shared" si="123"/>
        <v/>
      </c>
      <c r="BA270" s="428" t="str">
        <f t="shared" si="124"/>
        <v/>
      </c>
      <c r="CO270" s="613" t="str">
        <f t="shared" si="125"/>
        <v/>
      </c>
      <c r="CP270" s="613" t="str">
        <f t="shared" si="126"/>
        <v/>
      </c>
    </row>
    <row r="271" spans="2:94" ht="18" customHeight="1" x14ac:dyDescent="0.2">
      <c r="B271" s="78"/>
      <c r="C271" s="71"/>
      <c r="D271" s="610"/>
      <c r="E271" s="90"/>
      <c r="F271" s="67"/>
      <c r="G271" s="67"/>
      <c r="H271" s="91"/>
      <c r="I271" s="91"/>
      <c r="J271" s="91"/>
      <c r="K271" s="67"/>
      <c r="L271" s="93"/>
      <c r="M271" s="112"/>
      <c r="N271" s="320"/>
      <c r="O271" s="321"/>
      <c r="P271" s="321"/>
      <c r="Q271" s="321"/>
      <c r="R271" s="321"/>
      <c r="S271" s="321"/>
      <c r="T271" s="321"/>
      <c r="U271" s="321"/>
      <c r="V271" s="321"/>
      <c r="W271" s="321"/>
      <c r="X271" s="321"/>
      <c r="Y271" s="322"/>
      <c r="Z271" s="539"/>
      <c r="AA271" s="414">
        <f t="shared" si="102"/>
        <v>1</v>
      </c>
      <c r="AB271" s="96">
        <f t="shared" si="103"/>
        <v>0</v>
      </c>
      <c r="AC271" s="415" t="str">
        <f t="shared" si="104"/>
        <v/>
      </c>
      <c r="AD271" s="440" t="str">
        <f t="shared" si="105"/>
        <v/>
      </c>
      <c r="AE271" s="416">
        <f t="shared" si="106"/>
        <v>1</v>
      </c>
      <c r="AF271" s="416">
        <f t="shared" si="107"/>
        <v>1</v>
      </c>
      <c r="AG271" s="417" t="str">
        <f t="shared" si="108"/>
        <v/>
      </c>
      <c r="AH271" s="417" t="str">
        <f t="shared" si="109"/>
        <v/>
      </c>
      <c r="AI271" s="71"/>
      <c r="AJ271" s="82"/>
      <c r="AL271" s="110" t="str">
        <f t="shared" si="110"/>
        <v/>
      </c>
      <c r="AM271" s="601" t="str">
        <f t="shared" si="111"/>
        <v/>
      </c>
      <c r="AN271" s="428" t="str">
        <f t="shared" si="112"/>
        <v/>
      </c>
      <c r="AO271" s="434"/>
      <c r="AP271" s="447" t="str">
        <f t="shared" si="113"/>
        <v/>
      </c>
      <c r="AQ271" s="448" t="str">
        <f t="shared" si="114"/>
        <v/>
      </c>
      <c r="AR271" s="448" t="str">
        <f t="shared" si="115"/>
        <v/>
      </c>
      <c r="AS271" s="448" t="str">
        <f t="shared" si="116"/>
        <v/>
      </c>
      <c r="AT271" s="448" t="str">
        <f t="shared" si="117"/>
        <v/>
      </c>
      <c r="AU271" s="448" t="str">
        <f t="shared" si="118"/>
        <v/>
      </c>
      <c r="AV271" s="448" t="str">
        <f t="shared" si="119"/>
        <v/>
      </c>
      <c r="AW271" s="448" t="str">
        <f t="shared" si="120"/>
        <v/>
      </c>
      <c r="AX271" s="448" t="str">
        <f t="shared" si="121"/>
        <v/>
      </c>
      <c r="AY271" s="448" t="str">
        <f t="shared" si="122"/>
        <v/>
      </c>
      <c r="AZ271" s="448" t="str">
        <f t="shared" si="123"/>
        <v/>
      </c>
      <c r="BA271" s="428" t="str">
        <f t="shared" si="124"/>
        <v/>
      </c>
      <c r="CO271" s="613" t="str">
        <f t="shared" si="125"/>
        <v/>
      </c>
      <c r="CP271" s="613" t="str">
        <f t="shared" si="126"/>
        <v/>
      </c>
    </row>
    <row r="272" spans="2:94" ht="18" customHeight="1" x14ac:dyDescent="0.2">
      <c r="B272" s="78"/>
      <c r="C272" s="71"/>
      <c r="D272" s="610"/>
      <c r="E272" s="90"/>
      <c r="F272" s="67"/>
      <c r="G272" s="67"/>
      <c r="H272" s="91"/>
      <c r="I272" s="67"/>
      <c r="J272" s="91"/>
      <c r="K272" s="67"/>
      <c r="L272" s="93"/>
      <c r="M272" s="112"/>
      <c r="N272" s="320"/>
      <c r="O272" s="321"/>
      <c r="P272" s="321"/>
      <c r="Q272" s="321"/>
      <c r="R272" s="321"/>
      <c r="S272" s="321"/>
      <c r="T272" s="321"/>
      <c r="U272" s="321"/>
      <c r="V272" s="321"/>
      <c r="W272" s="321"/>
      <c r="X272" s="321"/>
      <c r="Y272" s="322"/>
      <c r="Z272" s="539"/>
      <c r="AA272" s="414">
        <f t="shared" si="102"/>
        <v>1</v>
      </c>
      <c r="AB272" s="96">
        <f t="shared" si="103"/>
        <v>0</v>
      </c>
      <c r="AC272" s="415" t="str">
        <f t="shared" si="104"/>
        <v/>
      </c>
      <c r="AD272" s="440" t="str">
        <f t="shared" si="105"/>
        <v/>
      </c>
      <c r="AE272" s="416">
        <f t="shared" si="106"/>
        <v>1</v>
      </c>
      <c r="AF272" s="416">
        <f t="shared" si="107"/>
        <v>1</v>
      </c>
      <c r="AG272" s="417" t="str">
        <f t="shared" si="108"/>
        <v/>
      </c>
      <c r="AH272" s="417" t="str">
        <f t="shared" si="109"/>
        <v/>
      </c>
      <c r="AI272" s="71"/>
      <c r="AJ272" s="82"/>
      <c r="AL272" s="110" t="str">
        <f t="shared" si="110"/>
        <v/>
      </c>
      <c r="AM272" s="601" t="str">
        <f t="shared" si="111"/>
        <v/>
      </c>
      <c r="AN272" s="428" t="str">
        <f t="shared" si="112"/>
        <v/>
      </c>
      <c r="AO272" s="434"/>
      <c r="AP272" s="447" t="str">
        <f t="shared" si="113"/>
        <v/>
      </c>
      <c r="AQ272" s="448" t="str">
        <f t="shared" si="114"/>
        <v/>
      </c>
      <c r="AR272" s="448" t="str">
        <f t="shared" si="115"/>
        <v/>
      </c>
      <c r="AS272" s="448" t="str">
        <f t="shared" si="116"/>
        <v/>
      </c>
      <c r="AT272" s="448" t="str">
        <f t="shared" si="117"/>
        <v/>
      </c>
      <c r="AU272" s="448" t="str">
        <f t="shared" si="118"/>
        <v/>
      </c>
      <c r="AV272" s="448" t="str">
        <f t="shared" si="119"/>
        <v/>
      </c>
      <c r="AW272" s="448" t="str">
        <f t="shared" si="120"/>
        <v/>
      </c>
      <c r="AX272" s="448" t="str">
        <f t="shared" si="121"/>
        <v/>
      </c>
      <c r="AY272" s="448" t="str">
        <f t="shared" si="122"/>
        <v/>
      </c>
      <c r="AZ272" s="448" t="str">
        <f t="shared" si="123"/>
        <v/>
      </c>
      <c r="BA272" s="428" t="str">
        <f t="shared" si="124"/>
        <v/>
      </c>
      <c r="CO272" s="613" t="str">
        <f t="shared" si="125"/>
        <v/>
      </c>
      <c r="CP272" s="613" t="str">
        <f t="shared" si="126"/>
        <v/>
      </c>
    </row>
    <row r="273" spans="2:94" ht="18" customHeight="1" x14ac:dyDescent="0.2">
      <c r="B273" s="78"/>
      <c r="C273" s="71"/>
      <c r="D273" s="610"/>
      <c r="E273" s="90"/>
      <c r="F273" s="67"/>
      <c r="G273" s="67"/>
      <c r="H273" s="91"/>
      <c r="I273" s="67"/>
      <c r="J273" s="91"/>
      <c r="K273" s="67"/>
      <c r="L273" s="93"/>
      <c r="M273" s="112"/>
      <c r="N273" s="320"/>
      <c r="O273" s="321"/>
      <c r="P273" s="321"/>
      <c r="Q273" s="321"/>
      <c r="R273" s="321"/>
      <c r="S273" s="321"/>
      <c r="T273" s="321"/>
      <c r="U273" s="321"/>
      <c r="V273" s="321"/>
      <c r="W273" s="321"/>
      <c r="X273" s="321"/>
      <c r="Y273" s="322"/>
      <c r="Z273" s="539"/>
      <c r="AA273" s="414">
        <f t="shared" si="102"/>
        <v>1</v>
      </c>
      <c r="AB273" s="96">
        <f t="shared" si="103"/>
        <v>0</v>
      </c>
      <c r="AC273" s="415" t="str">
        <f t="shared" si="104"/>
        <v/>
      </c>
      <c r="AD273" s="440" t="str">
        <f t="shared" si="105"/>
        <v/>
      </c>
      <c r="AE273" s="416">
        <f t="shared" si="106"/>
        <v>1</v>
      </c>
      <c r="AF273" s="416">
        <f t="shared" si="107"/>
        <v>1</v>
      </c>
      <c r="AG273" s="417" t="str">
        <f t="shared" si="108"/>
        <v/>
      </c>
      <c r="AH273" s="417" t="str">
        <f t="shared" si="109"/>
        <v/>
      </c>
      <c r="AI273" s="71"/>
      <c r="AJ273" s="82"/>
      <c r="AL273" s="110" t="str">
        <f t="shared" si="110"/>
        <v/>
      </c>
      <c r="AM273" s="601" t="str">
        <f t="shared" si="111"/>
        <v/>
      </c>
      <c r="AN273" s="428" t="str">
        <f t="shared" si="112"/>
        <v/>
      </c>
      <c r="AO273" s="434"/>
      <c r="AP273" s="447" t="str">
        <f t="shared" si="113"/>
        <v/>
      </c>
      <c r="AQ273" s="448" t="str">
        <f t="shared" si="114"/>
        <v/>
      </c>
      <c r="AR273" s="448" t="str">
        <f t="shared" si="115"/>
        <v/>
      </c>
      <c r="AS273" s="448" t="str">
        <f t="shared" si="116"/>
        <v/>
      </c>
      <c r="AT273" s="448" t="str">
        <f t="shared" si="117"/>
        <v/>
      </c>
      <c r="AU273" s="448" t="str">
        <f t="shared" si="118"/>
        <v/>
      </c>
      <c r="AV273" s="448" t="str">
        <f t="shared" si="119"/>
        <v/>
      </c>
      <c r="AW273" s="448" t="str">
        <f t="shared" si="120"/>
        <v/>
      </c>
      <c r="AX273" s="448" t="str">
        <f t="shared" si="121"/>
        <v/>
      </c>
      <c r="AY273" s="448" t="str">
        <f t="shared" si="122"/>
        <v/>
      </c>
      <c r="AZ273" s="448" t="str">
        <f t="shared" si="123"/>
        <v/>
      </c>
      <c r="BA273" s="428" t="str">
        <f t="shared" si="124"/>
        <v/>
      </c>
      <c r="CO273" s="613" t="str">
        <f t="shared" si="125"/>
        <v/>
      </c>
      <c r="CP273" s="613" t="str">
        <f t="shared" si="126"/>
        <v/>
      </c>
    </row>
    <row r="274" spans="2:94" ht="18" customHeight="1" x14ac:dyDescent="0.2">
      <c r="B274" s="78"/>
      <c r="C274" s="71"/>
      <c r="D274" s="608"/>
      <c r="E274" s="90"/>
      <c r="F274" s="67"/>
      <c r="G274" s="67"/>
      <c r="H274" s="91"/>
      <c r="I274" s="91"/>
      <c r="J274" s="91"/>
      <c r="K274" s="67"/>
      <c r="L274" s="93"/>
      <c r="M274" s="112"/>
      <c r="N274" s="320"/>
      <c r="O274" s="321"/>
      <c r="P274" s="321"/>
      <c r="Q274" s="321"/>
      <c r="R274" s="321"/>
      <c r="S274" s="321"/>
      <c r="T274" s="321"/>
      <c r="U274" s="321"/>
      <c r="V274" s="321"/>
      <c r="W274" s="321"/>
      <c r="X274" s="321"/>
      <c r="Y274" s="322"/>
      <c r="Z274" s="539"/>
      <c r="AA274" s="414">
        <f t="shared" si="102"/>
        <v>1</v>
      </c>
      <c r="AB274" s="96">
        <f t="shared" si="103"/>
        <v>0</v>
      </c>
      <c r="AC274" s="415" t="str">
        <f t="shared" si="104"/>
        <v/>
      </c>
      <c r="AD274" s="440" t="str">
        <f t="shared" si="105"/>
        <v/>
      </c>
      <c r="AE274" s="416">
        <f t="shared" si="106"/>
        <v>1</v>
      </c>
      <c r="AF274" s="416">
        <f t="shared" si="107"/>
        <v>1</v>
      </c>
      <c r="AG274" s="417" t="str">
        <f t="shared" si="108"/>
        <v/>
      </c>
      <c r="AH274" s="417" t="str">
        <f t="shared" si="109"/>
        <v/>
      </c>
      <c r="AI274" s="71"/>
      <c r="AJ274" s="82"/>
      <c r="AL274" s="110" t="str">
        <f t="shared" si="110"/>
        <v/>
      </c>
      <c r="AM274" s="601" t="str">
        <f t="shared" si="111"/>
        <v/>
      </c>
      <c r="AN274" s="428" t="str">
        <f t="shared" si="112"/>
        <v/>
      </c>
      <c r="AO274" s="434"/>
      <c r="AP274" s="447" t="str">
        <f t="shared" si="113"/>
        <v/>
      </c>
      <c r="AQ274" s="448" t="str">
        <f t="shared" si="114"/>
        <v/>
      </c>
      <c r="AR274" s="448" t="str">
        <f t="shared" si="115"/>
        <v/>
      </c>
      <c r="AS274" s="448" t="str">
        <f t="shared" si="116"/>
        <v/>
      </c>
      <c r="AT274" s="448" t="str">
        <f t="shared" si="117"/>
        <v/>
      </c>
      <c r="AU274" s="448" t="str">
        <f t="shared" si="118"/>
        <v/>
      </c>
      <c r="AV274" s="448" t="str">
        <f t="shared" si="119"/>
        <v/>
      </c>
      <c r="AW274" s="448" t="str">
        <f t="shared" si="120"/>
        <v/>
      </c>
      <c r="AX274" s="448" t="str">
        <f t="shared" si="121"/>
        <v/>
      </c>
      <c r="AY274" s="448" t="str">
        <f t="shared" si="122"/>
        <v/>
      </c>
      <c r="AZ274" s="448" t="str">
        <f t="shared" si="123"/>
        <v/>
      </c>
      <c r="BA274" s="428" t="str">
        <f t="shared" si="124"/>
        <v/>
      </c>
      <c r="CO274" s="613" t="str">
        <f t="shared" si="125"/>
        <v/>
      </c>
      <c r="CP274" s="613" t="str">
        <f t="shared" si="126"/>
        <v/>
      </c>
    </row>
    <row r="275" spans="2:94" ht="18" customHeight="1" x14ac:dyDescent="0.2">
      <c r="B275" s="78"/>
      <c r="C275" s="71"/>
      <c r="D275" s="610"/>
      <c r="E275" s="90"/>
      <c r="F275" s="67"/>
      <c r="G275" s="67"/>
      <c r="H275" s="91"/>
      <c r="I275" s="91"/>
      <c r="J275" s="91"/>
      <c r="K275" s="67"/>
      <c r="L275" s="93"/>
      <c r="M275" s="112"/>
      <c r="N275" s="320"/>
      <c r="O275" s="321"/>
      <c r="P275" s="321"/>
      <c r="Q275" s="321"/>
      <c r="R275" s="321"/>
      <c r="S275" s="321"/>
      <c r="T275" s="321"/>
      <c r="U275" s="321"/>
      <c r="V275" s="321"/>
      <c r="W275" s="321"/>
      <c r="X275" s="321"/>
      <c r="Y275" s="322"/>
      <c r="Z275" s="539"/>
      <c r="AA275" s="414">
        <f t="shared" si="102"/>
        <v>1</v>
      </c>
      <c r="AB275" s="96">
        <f t="shared" si="103"/>
        <v>0</v>
      </c>
      <c r="AC275" s="415" t="str">
        <f t="shared" si="104"/>
        <v/>
      </c>
      <c r="AD275" s="440" t="str">
        <f t="shared" si="105"/>
        <v/>
      </c>
      <c r="AE275" s="416">
        <f t="shared" si="106"/>
        <v>1</v>
      </c>
      <c r="AF275" s="416">
        <f t="shared" si="107"/>
        <v>1</v>
      </c>
      <c r="AG275" s="417" t="str">
        <f t="shared" si="108"/>
        <v/>
      </c>
      <c r="AH275" s="417" t="str">
        <f t="shared" si="109"/>
        <v/>
      </c>
      <c r="AI275" s="71"/>
      <c r="AJ275" s="82"/>
      <c r="AL275" s="110" t="str">
        <f t="shared" si="110"/>
        <v/>
      </c>
      <c r="AM275" s="601" t="str">
        <f t="shared" si="111"/>
        <v/>
      </c>
      <c r="AN275" s="428" t="str">
        <f t="shared" si="112"/>
        <v/>
      </c>
      <c r="AO275" s="434"/>
      <c r="AP275" s="447" t="str">
        <f t="shared" si="113"/>
        <v/>
      </c>
      <c r="AQ275" s="448" t="str">
        <f t="shared" si="114"/>
        <v/>
      </c>
      <c r="AR275" s="448" t="str">
        <f t="shared" si="115"/>
        <v/>
      </c>
      <c r="AS275" s="448" t="str">
        <f t="shared" si="116"/>
        <v/>
      </c>
      <c r="AT275" s="448" t="str">
        <f t="shared" si="117"/>
        <v/>
      </c>
      <c r="AU275" s="448" t="str">
        <f t="shared" si="118"/>
        <v/>
      </c>
      <c r="AV275" s="448" t="str">
        <f t="shared" si="119"/>
        <v/>
      </c>
      <c r="AW275" s="448" t="str">
        <f t="shared" si="120"/>
        <v/>
      </c>
      <c r="AX275" s="448" t="str">
        <f t="shared" si="121"/>
        <v/>
      </c>
      <c r="AY275" s="448" t="str">
        <f t="shared" si="122"/>
        <v/>
      </c>
      <c r="AZ275" s="448" t="str">
        <f t="shared" si="123"/>
        <v/>
      </c>
      <c r="BA275" s="428" t="str">
        <f t="shared" si="124"/>
        <v/>
      </c>
      <c r="CO275" s="613" t="str">
        <f t="shared" si="125"/>
        <v/>
      </c>
      <c r="CP275" s="613" t="str">
        <f t="shared" si="126"/>
        <v/>
      </c>
    </row>
    <row r="276" spans="2:94" ht="18" customHeight="1" x14ac:dyDescent="0.2">
      <c r="B276" s="78"/>
      <c r="C276" s="71"/>
      <c r="D276" s="610"/>
      <c r="E276" s="90"/>
      <c r="F276" s="67"/>
      <c r="G276" s="67"/>
      <c r="H276" s="91"/>
      <c r="I276" s="91"/>
      <c r="J276" s="91"/>
      <c r="K276" s="67"/>
      <c r="L276" s="93"/>
      <c r="M276" s="112"/>
      <c r="N276" s="320"/>
      <c r="O276" s="321"/>
      <c r="P276" s="321"/>
      <c r="Q276" s="321"/>
      <c r="R276" s="321"/>
      <c r="S276" s="321"/>
      <c r="T276" s="321"/>
      <c r="U276" s="321"/>
      <c r="V276" s="321"/>
      <c r="W276" s="321"/>
      <c r="X276" s="321"/>
      <c r="Y276" s="322"/>
      <c r="Z276" s="539"/>
      <c r="AA276" s="414">
        <f t="shared" si="102"/>
        <v>1</v>
      </c>
      <c r="AB276" s="96">
        <f t="shared" si="103"/>
        <v>0</v>
      </c>
      <c r="AC276" s="415" t="str">
        <f t="shared" si="104"/>
        <v/>
      </c>
      <c r="AD276" s="440" t="str">
        <f t="shared" si="105"/>
        <v/>
      </c>
      <c r="AE276" s="416">
        <f t="shared" si="106"/>
        <v>1</v>
      </c>
      <c r="AF276" s="416">
        <f t="shared" si="107"/>
        <v>1</v>
      </c>
      <c r="AG276" s="417" t="str">
        <f t="shared" si="108"/>
        <v/>
      </c>
      <c r="AH276" s="417" t="str">
        <f t="shared" si="109"/>
        <v/>
      </c>
      <c r="AI276" s="71"/>
      <c r="AJ276" s="82"/>
      <c r="AL276" s="110" t="str">
        <f t="shared" si="110"/>
        <v/>
      </c>
      <c r="AM276" s="601" t="str">
        <f t="shared" si="111"/>
        <v/>
      </c>
      <c r="AN276" s="428" t="str">
        <f t="shared" si="112"/>
        <v/>
      </c>
      <c r="AO276" s="434"/>
      <c r="AP276" s="447" t="str">
        <f t="shared" si="113"/>
        <v/>
      </c>
      <c r="AQ276" s="448" t="str">
        <f t="shared" si="114"/>
        <v/>
      </c>
      <c r="AR276" s="448" t="str">
        <f t="shared" si="115"/>
        <v/>
      </c>
      <c r="AS276" s="448" t="str">
        <f t="shared" si="116"/>
        <v/>
      </c>
      <c r="AT276" s="448" t="str">
        <f t="shared" si="117"/>
        <v/>
      </c>
      <c r="AU276" s="448" t="str">
        <f t="shared" si="118"/>
        <v/>
      </c>
      <c r="AV276" s="448" t="str">
        <f t="shared" si="119"/>
        <v/>
      </c>
      <c r="AW276" s="448" t="str">
        <f t="shared" si="120"/>
        <v/>
      </c>
      <c r="AX276" s="448" t="str">
        <f t="shared" si="121"/>
        <v/>
      </c>
      <c r="AY276" s="448" t="str">
        <f t="shared" si="122"/>
        <v/>
      </c>
      <c r="AZ276" s="448" t="str">
        <f t="shared" si="123"/>
        <v/>
      </c>
      <c r="BA276" s="428" t="str">
        <f t="shared" si="124"/>
        <v/>
      </c>
      <c r="CO276" s="613" t="str">
        <f t="shared" si="125"/>
        <v/>
      </c>
      <c r="CP276" s="613" t="str">
        <f t="shared" si="126"/>
        <v/>
      </c>
    </row>
    <row r="277" spans="2:94" ht="18" customHeight="1" x14ac:dyDescent="0.2">
      <c r="B277" s="78"/>
      <c r="C277" s="71"/>
      <c r="D277" s="610"/>
      <c r="E277" s="90"/>
      <c r="F277" s="67"/>
      <c r="G277" s="67"/>
      <c r="H277" s="91"/>
      <c r="I277" s="67"/>
      <c r="J277" s="91"/>
      <c r="K277" s="67"/>
      <c r="L277" s="93"/>
      <c r="M277" s="112"/>
      <c r="N277" s="320"/>
      <c r="O277" s="321"/>
      <c r="P277" s="321"/>
      <c r="Q277" s="321"/>
      <c r="R277" s="321"/>
      <c r="S277" s="321"/>
      <c r="T277" s="321"/>
      <c r="U277" s="321"/>
      <c r="V277" s="321"/>
      <c r="W277" s="321"/>
      <c r="X277" s="321"/>
      <c r="Y277" s="322"/>
      <c r="Z277" s="539"/>
      <c r="AA277" s="414">
        <f t="shared" si="102"/>
        <v>1</v>
      </c>
      <c r="AB277" s="96">
        <f t="shared" si="103"/>
        <v>0</v>
      </c>
      <c r="AC277" s="415" t="str">
        <f t="shared" si="104"/>
        <v/>
      </c>
      <c r="AD277" s="440" t="str">
        <f t="shared" si="105"/>
        <v/>
      </c>
      <c r="AE277" s="416">
        <f t="shared" si="106"/>
        <v>1</v>
      </c>
      <c r="AF277" s="416">
        <f t="shared" si="107"/>
        <v>1</v>
      </c>
      <c r="AG277" s="417" t="str">
        <f t="shared" si="108"/>
        <v/>
      </c>
      <c r="AH277" s="417" t="str">
        <f t="shared" si="109"/>
        <v/>
      </c>
      <c r="AI277" s="71"/>
      <c r="AJ277" s="82"/>
      <c r="AL277" s="110" t="str">
        <f t="shared" si="110"/>
        <v/>
      </c>
      <c r="AM277" s="601" t="str">
        <f t="shared" si="111"/>
        <v/>
      </c>
      <c r="AN277" s="428" t="str">
        <f t="shared" si="112"/>
        <v/>
      </c>
      <c r="AO277" s="434"/>
      <c r="AP277" s="447" t="str">
        <f t="shared" si="113"/>
        <v/>
      </c>
      <c r="AQ277" s="448" t="str">
        <f t="shared" si="114"/>
        <v/>
      </c>
      <c r="AR277" s="448" t="str">
        <f t="shared" si="115"/>
        <v/>
      </c>
      <c r="AS277" s="448" t="str">
        <f t="shared" si="116"/>
        <v/>
      </c>
      <c r="AT277" s="448" t="str">
        <f t="shared" si="117"/>
        <v/>
      </c>
      <c r="AU277" s="448" t="str">
        <f t="shared" si="118"/>
        <v/>
      </c>
      <c r="AV277" s="448" t="str">
        <f t="shared" si="119"/>
        <v/>
      </c>
      <c r="AW277" s="448" t="str">
        <f t="shared" si="120"/>
        <v/>
      </c>
      <c r="AX277" s="448" t="str">
        <f t="shared" si="121"/>
        <v/>
      </c>
      <c r="AY277" s="448" t="str">
        <f t="shared" si="122"/>
        <v/>
      </c>
      <c r="AZ277" s="448" t="str">
        <f t="shared" si="123"/>
        <v/>
      </c>
      <c r="BA277" s="428" t="str">
        <f t="shared" si="124"/>
        <v/>
      </c>
      <c r="CO277" s="613" t="str">
        <f t="shared" si="125"/>
        <v/>
      </c>
      <c r="CP277" s="613" t="str">
        <f t="shared" si="126"/>
        <v/>
      </c>
    </row>
    <row r="278" spans="2:94" ht="18" customHeight="1" thickBot="1" x14ac:dyDescent="0.25">
      <c r="B278" s="78"/>
      <c r="C278" s="71"/>
      <c r="D278" s="610"/>
      <c r="E278" s="90"/>
      <c r="F278" s="67"/>
      <c r="G278" s="67"/>
      <c r="H278" s="91"/>
      <c r="I278" s="67"/>
      <c r="J278" s="91"/>
      <c r="K278" s="67"/>
      <c r="L278" s="93"/>
      <c r="M278" s="112"/>
      <c r="N278" s="320"/>
      <c r="O278" s="321"/>
      <c r="P278" s="321"/>
      <c r="Q278" s="321"/>
      <c r="R278" s="321"/>
      <c r="S278" s="321"/>
      <c r="T278" s="321"/>
      <c r="U278" s="321"/>
      <c r="V278" s="321"/>
      <c r="W278" s="321"/>
      <c r="X278" s="321"/>
      <c r="Y278" s="322"/>
      <c r="Z278" s="540"/>
      <c r="AA278" s="532">
        <f t="shared" si="102"/>
        <v>1</v>
      </c>
      <c r="AB278" s="533">
        <f t="shared" si="103"/>
        <v>0</v>
      </c>
      <c r="AC278" s="534" t="str">
        <f t="shared" si="104"/>
        <v/>
      </c>
      <c r="AD278" s="623" t="str">
        <f t="shared" si="105"/>
        <v/>
      </c>
      <c r="AE278" s="535">
        <f t="shared" si="106"/>
        <v>1</v>
      </c>
      <c r="AF278" s="535">
        <f t="shared" si="107"/>
        <v>1</v>
      </c>
      <c r="AG278" s="536" t="str">
        <f t="shared" si="108"/>
        <v/>
      </c>
      <c r="AH278" s="536" t="str">
        <f t="shared" si="109"/>
        <v/>
      </c>
      <c r="AI278" s="71"/>
      <c r="AJ278" s="82"/>
      <c r="AL278" s="117" t="str">
        <f t="shared" si="110"/>
        <v/>
      </c>
      <c r="AM278" s="602" t="str">
        <f t="shared" si="111"/>
        <v/>
      </c>
      <c r="AN278" s="451" t="str">
        <f t="shared" si="112"/>
        <v/>
      </c>
      <c r="AO278" s="434"/>
      <c r="AP278" s="449" t="str">
        <f t="shared" si="113"/>
        <v/>
      </c>
      <c r="AQ278" s="450" t="str">
        <f t="shared" si="114"/>
        <v/>
      </c>
      <c r="AR278" s="450" t="str">
        <f t="shared" si="115"/>
        <v/>
      </c>
      <c r="AS278" s="450" t="str">
        <f t="shared" si="116"/>
        <v/>
      </c>
      <c r="AT278" s="450" t="str">
        <f t="shared" si="117"/>
        <v/>
      </c>
      <c r="AU278" s="450" t="str">
        <f t="shared" si="118"/>
        <v/>
      </c>
      <c r="AV278" s="450" t="str">
        <f t="shared" si="119"/>
        <v/>
      </c>
      <c r="AW278" s="450" t="str">
        <f t="shared" si="120"/>
        <v/>
      </c>
      <c r="AX278" s="450" t="str">
        <f t="shared" si="121"/>
        <v/>
      </c>
      <c r="AY278" s="450" t="str">
        <f t="shared" si="122"/>
        <v/>
      </c>
      <c r="AZ278" s="450" t="str">
        <f t="shared" si="123"/>
        <v/>
      </c>
      <c r="BA278" s="451" t="str">
        <f t="shared" si="124"/>
        <v/>
      </c>
      <c r="CO278" s="613" t="str">
        <f t="shared" si="125"/>
        <v/>
      </c>
      <c r="CP278" s="613" t="str">
        <f t="shared" si="126"/>
        <v/>
      </c>
    </row>
    <row r="279" spans="2:94" ht="10.5" customHeight="1" x14ac:dyDescent="0.2">
      <c r="B279" s="78"/>
      <c r="C279" s="71"/>
      <c r="D279" s="435"/>
      <c r="E279" s="432"/>
      <c r="F279" s="432"/>
      <c r="G279" s="432"/>
      <c r="H279" s="436"/>
      <c r="I279" s="432"/>
      <c r="J279" s="436"/>
      <c r="K279" s="432"/>
      <c r="L279" s="436"/>
      <c r="M279" s="436"/>
      <c r="N279" s="437"/>
      <c r="O279" s="437"/>
      <c r="P279" s="437"/>
      <c r="Q279" s="437"/>
      <c r="R279" s="437"/>
      <c r="S279" s="437"/>
      <c r="T279" s="437"/>
      <c r="U279" s="437"/>
      <c r="V279" s="437"/>
      <c r="W279" s="437"/>
      <c r="X279" s="437"/>
      <c r="Y279" s="437"/>
      <c r="Z279" s="526"/>
      <c r="AA279" s="527"/>
      <c r="AB279" s="528"/>
      <c r="AC279" s="529"/>
      <c r="AD279" s="530"/>
      <c r="AE279" s="531"/>
      <c r="AF279" s="531"/>
      <c r="AG279" s="335"/>
      <c r="AH279" s="335"/>
      <c r="AI279" s="71"/>
      <c r="AJ279" s="82"/>
      <c r="AL279" s="71"/>
      <c r="AM279" s="434"/>
      <c r="AN279" s="434"/>
      <c r="AO279" s="434"/>
      <c r="AP279" s="434"/>
      <c r="AQ279" s="434"/>
      <c r="AR279" s="434"/>
      <c r="AS279" s="434"/>
      <c r="AT279" s="434"/>
      <c r="AU279" s="434"/>
      <c r="AV279" s="434"/>
      <c r="AW279" s="434"/>
      <c r="AX279" s="434"/>
      <c r="AY279" s="434"/>
      <c r="AZ279" s="434"/>
      <c r="BA279" s="434"/>
    </row>
    <row r="280" spans="2:94" ht="3" customHeight="1" x14ac:dyDescent="0.2">
      <c r="B280" s="149"/>
      <c r="C280" s="150"/>
      <c r="D280" s="150"/>
      <c r="E280" s="150"/>
      <c r="F280" s="150"/>
      <c r="G280" s="150"/>
      <c r="H280" s="150"/>
      <c r="I280" s="150"/>
      <c r="J280" s="150"/>
      <c r="K280" s="150"/>
      <c r="L280" s="151"/>
      <c r="M280" s="151"/>
      <c r="N280" s="150"/>
      <c r="O280" s="150"/>
      <c r="P280" s="150"/>
      <c r="Q280" s="150"/>
      <c r="R280" s="150"/>
      <c r="S280" s="150"/>
      <c r="T280" s="150"/>
      <c r="U280" s="150"/>
      <c r="V280" s="150"/>
      <c r="W280" s="150"/>
      <c r="X280" s="150"/>
      <c r="Y280" s="150"/>
      <c r="Z280" s="150"/>
      <c r="AA280" s="150"/>
      <c r="AB280" s="150"/>
      <c r="AC280" s="150"/>
      <c r="AD280" s="150"/>
      <c r="AE280" s="150"/>
      <c r="AF280" s="150"/>
      <c r="AG280" s="150"/>
      <c r="AH280" s="150"/>
      <c r="AI280" s="150"/>
      <c r="AJ280" s="152"/>
    </row>
    <row r="281" spans="2:94" x14ac:dyDescent="0.2">
      <c r="AI281" s="140" t="s">
        <v>324</v>
      </c>
    </row>
  </sheetData>
  <sheetProtection algorithmName="SHA-512" hashValue="QKMydYFgLBW59uZHg3h5SoXbsippMG3T9iaYicrK7bN1AtcE56aTQbXt+hi9qPeycEE8YoODjuCsP2d0fRmqRw==" saltValue="HkdMWKVFcgtmpIt7JHj+Ig==" spinCount="100000" sheet="1" objects="1" scenarios="1"/>
  <mergeCells count="54">
    <mergeCell ref="P5:S5"/>
    <mergeCell ref="N5:O5"/>
    <mergeCell ref="U5:X5"/>
    <mergeCell ref="V6:V7"/>
    <mergeCell ref="W6:W7"/>
    <mergeCell ref="P6:P7"/>
    <mergeCell ref="T6:T7"/>
    <mergeCell ref="N6:N7"/>
    <mergeCell ref="BS37:BS38"/>
    <mergeCell ref="BS27:BT27"/>
    <mergeCell ref="BS28:BT28"/>
    <mergeCell ref="BS29:BT29"/>
    <mergeCell ref="BS30:BT30"/>
    <mergeCell ref="BS32:BS33"/>
    <mergeCell ref="BS35:BS36"/>
    <mergeCell ref="D5:D7"/>
    <mergeCell ref="M5:M7"/>
    <mergeCell ref="I30:L30"/>
    <mergeCell ref="J5:J7"/>
    <mergeCell ref="K5:K7"/>
    <mergeCell ref="F5:F7"/>
    <mergeCell ref="E5:E7"/>
    <mergeCell ref="G5:G7"/>
    <mergeCell ref="L5:L7"/>
    <mergeCell ref="H5:H7"/>
    <mergeCell ref="G32:H32"/>
    <mergeCell ref="BE45:BE46"/>
    <mergeCell ref="I32:L32"/>
    <mergeCell ref="I5:I7"/>
    <mergeCell ref="G30:H30"/>
    <mergeCell ref="O6:O7"/>
    <mergeCell ref="AM6:AM7"/>
    <mergeCell ref="Q6:Q7"/>
    <mergeCell ref="R6:R7"/>
    <mergeCell ref="S6:S7"/>
    <mergeCell ref="AL6:AL7"/>
    <mergeCell ref="X6:X7"/>
    <mergeCell ref="AP6:BA6"/>
    <mergeCell ref="U6:U7"/>
    <mergeCell ref="Y6:Y7"/>
    <mergeCell ref="AF6:AF7"/>
    <mergeCell ref="CO6:CP6"/>
    <mergeCell ref="G31:H31"/>
    <mergeCell ref="I31:L31"/>
    <mergeCell ref="BQ20:BQ21"/>
    <mergeCell ref="BS22:BS24"/>
    <mergeCell ref="BS25:BT25"/>
    <mergeCell ref="BS26:BT26"/>
    <mergeCell ref="AN6:AN7"/>
    <mergeCell ref="AB6:AB7"/>
    <mergeCell ref="AA6:AA7"/>
    <mergeCell ref="AC6:AC7"/>
    <mergeCell ref="AE6:AE7"/>
    <mergeCell ref="Z6:Z7"/>
  </mergeCells>
  <phoneticPr fontId="20"/>
  <conditionalFormatting sqref="Z8:Z26 Z54:Z278">
    <cfRule type="expression" dxfId="12" priority="14">
      <formula>AND($J8="無",$Z8="")</formula>
    </cfRule>
  </conditionalFormatting>
  <conditionalFormatting sqref="J8:J26 J54:J278">
    <cfRule type="expression" dxfId="11" priority="8">
      <formula>AND($H8="実",$J8="")</formula>
    </cfRule>
  </conditionalFormatting>
  <conditionalFormatting sqref="F8:F26 F54:F278">
    <cfRule type="expression" dxfId="10" priority="4">
      <formula>AND(COUNTA($D8)&gt;0,$F8="")</formula>
    </cfRule>
  </conditionalFormatting>
  <conditionalFormatting sqref="G8:G26 G54:G278">
    <cfRule type="expression" dxfId="9" priority="5">
      <formula>AND(COUNTIF($F8,"都市ガス*"),$G8="")</formula>
    </cfRule>
  </conditionalFormatting>
  <conditionalFormatting sqref="H8:H26 H54:H278">
    <cfRule type="expression" dxfId="8" priority="6">
      <formula>AND(COUNTA($D8)&gt;0,$H8="")</formula>
    </cfRule>
  </conditionalFormatting>
  <conditionalFormatting sqref="I8:I26 I54:I278">
    <cfRule type="expression" dxfId="7" priority="7">
      <formula>AND($H8="実",$I8="")</formula>
    </cfRule>
  </conditionalFormatting>
  <conditionalFormatting sqref="K8:K26 K54:K278">
    <cfRule type="expression" dxfId="6" priority="9">
      <formula>AND(COUNTIF($F8,"都市ガス*"),$K8="")</formula>
    </cfRule>
  </conditionalFormatting>
  <conditionalFormatting sqref="L8:L26 L54:L278">
    <cfRule type="expression" dxfId="5" priority="11">
      <formula>AND(COUNTA($D8)&gt;0,$L8="")</formula>
    </cfRule>
  </conditionalFormatting>
  <conditionalFormatting sqref="M8:M26 M54:M278">
    <cfRule type="expression" dxfId="4" priority="12">
      <formula>AND($H8="実",$M8="")</formula>
    </cfRule>
  </conditionalFormatting>
  <conditionalFormatting sqref="E8:E26 E54:E278">
    <cfRule type="expression" dxfId="3" priority="3">
      <formula>AND(COUNTA($D8)&gt;0,$E8="")</formula>
    </cfRule>
  </conditionalFormatting>
  <conditionalFormatting sqref="D8:D26 D54:D278">
    <cfRule type="expression" dxfId="2" priority="2">
      <formula>AND(COUNTA($E8)&gt;0,$D8="")</formula>
    </cfRule>
  </conditionalFormatting>
  <conditionalFormatting sqref="O31:O32">
    <cfRule type="expression" dxfId="1" priority="1">
      <formula>SUM($CP$8:$CP$26,$CP$54:$CP$278)&gt;0</formula>
    </cfRule>
  </conditionalFormatting>
  <conditionalFormatting sqref="O29:O30">
    <cfRule type="expression" dxfId="0" priority="15">
      <formula>SUM($CO$8:$CO$26,$CO$54:$CO$278)&gt;0</formula>
    </cfRule>
  </conditionalFormatting>
  <dataValidations xWindow="567" yWindow="727" count="12">
    <dataValidation type="list" allowBlank="1" showInputMessage="1" showErrorMessage="1" sqref="L8:L26 L54:L279">
      <formula1>INDIRECT(F8)</formula1>
    </dataValidation>
    <dataValidation type="list" allowBlank="1" showInputMessage="1" showErrorMessage="1" sqref="F54:F279 F8:F26">
      <formula1>INDIRECT(E8)</formula1>
    </dataValidation>
    <dataValidation type="list" showInputMessage="1" showErrorMessage="1" promptTitle="注意！" prompt="「都市ガス」のときのみ記入必要。それ以外のときは不要。" sqref="G54:G279 G8:G26">
      <formula1>INDIRECT(AL8)</formula1>
    </dataValidation>
    <dataValidation type="list" showInputMessage="1" showErrorMessage="1" promptTitle="注意！" prompt="「都市ガス」のときのみ記入必要。それ以外のときは不要。" sqref="K8:K26 K54:K279">
      <formula1>$BC$14:$BC$16</formula1>
    </dataValidation>
    <dataValidation type="list" showInputMessage="1" showErrorMessage="1" sqref="H8:H26 H54:H279">
      <formula1>$BC$8:$BC$10</formula1>
    </dataValidation>
    <dataValidation type="list" showInputMessage="1" showErrorMessage="1" sqref="M8:M26 M54:M279">
      <formula1>$BC$17:$BC$19</formula1>
    </dataValidation>
    <dataValidation type="list" showInputMessage="1" showErrorMessage="1" sqref="J8:J26 J54:J279">
      <formula1>$BC$11:$BC$13</formula1>
    </dataValidation>
    <dataValidation type="list" showInputMessage="1" showErrorMessage="1" sqref="G31:H32">
      <formula1>$CC$58:$CC$61</formula1>
    </dataValidation>
    <dataValidation type="list" allowBlank="1" showInputMessage="1" showErrorMessage="1" sqref="E8:E26 E54:E279">
      <formula1>排出活動5</formula1>
    </dataValidation>
    <dataValidation type="decimal" imeMode="disabled" operator="greaterThanOrEqual" allowBlank="1" showInputMessage="1" showErrorMessage="1" sqref="N8:Y26">
      <formula1>0</formula1>
    </dataValidation>
    <dataValidation type="list" imeMode="disabled" operator="greaterThanOrEqual" allowBlank="1" showInputMessage="1" showErrorMessage="1" sqref="Z8:Z26 Z54:Z278">
      <formula1>INDIRECT(J8)</formula1>
    </dataValidation>
    <dataValidation allowBlank="1" showInputMessage="1" showErrorMessage="1" promptTitle="注意！" prompt="把握方法が「実測」のときのみ記入必要。それ以外のときは不要。" sqref="I8:I26 I54:I278"/>
  </dataValidations>
  <printOptions horizontalCentered="1"/>
  <pageMargins left="0.2" right="0.19685039370078741" top="0.43307086614173229" bottom="0.43" header="0.23622047244094491" footer="0.44"/>
  <pageSetup paperSize="9" scale="65" orientation="landscape" verticalDpi="200" r:id="rId1"/>
  <headerFooter alignWithMargins="0">
    <oddHeader>&amp;L(&amp;P/&amp;N)</oddHeader>
  </headerFooter>
  <ignoredErrors>
    <ignoredError sqref="BH52"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67"/>
  <sheetViews>
    <sheetView showGridLines="0" view="pageBreakPreview" zoomScale="90" zoomScaleNormal="100" zoomScaleSheetLayoutView="90" workbookViewId="0"/>
  </sheetViews>
  <sheetFormatPr defaultColWidth="9" defaultRowHeight="13" x14ac:dyDescent="0.2"/>
  <cols>
    <col min="1" max="1" width="2.36328125" style="176" customWidth="1"/>
    <col min="2" max="2" width="0.453125" style="176" customWidth="1"/>
    <col min="3" max="3" width="2.08984375" style="176" customWidth="1"/>
    <col min="4" max="4" width="2.36328125" style="176" customWidth="1"/>
    <col min="5" max="5" width="2.6328125" style="176" customWidth="1"/>
    <col min="6" max="7" width="2.36328125" style="176" customWidth="1"/>
    <col min="8" max="8" width="24" style="176" customWidth="1"/>
    <col min="9" max="10" width="2.36328125" style="176" customWidth="1"/>
    <col min="11" max="11" width="16.453125" style="176" customWidth="1"/>
    <col min="12" max="12" width="2.36328125" style="176" customWidth="1"/>
    <col min="13" max="13" width="7.08984375" style="176" customWidth="1"/>
    <col min="14" max="14" width="10.26953125" style="176" customWidth="1"/>
    <col min="15" max="15" width="9.90625" style="176" customWidth="1"/>
    <col min="16" max="16" width="12.08984375" style="176" customWidth="1"/>
    <col min="17" max="17" width="10.6328125" style="177" customWidth="1"/>
    <col min="18" max="18" width="2.26953125" style="177" customWidth="1"/>
    <col min="19" max="19" width="0.453125" style="176" customWidth="1"/>
    <col min="20" max="20" width="2.36328125" style="176" customWidth="1"/>
    <col min="21" max="24" width="9" style="176"/>
    <col min="25" max="25" width="9" style="178"/>
    <col min="26" max="26" width="11.36328125" style="176" customWidth="1"/>
    <col min="27" max="16384" width="9" style="176"/>
  </cols>
  <sheetData>
    <row r="1" spans="1:26" ht="12" customHeight="1" x14ac:dyDescent="0.2">
      <c r="A1" s="176" t="s">
        <v>239</v>
      </c>
    </row>
    <row r="2" spans="1:26" ht="3" customHeight="1" x14ac:dyDescent="0.2">
      <c r="B2" s="179"/>
      <c r="C2" s="180"/>
      <c r="D2" s="180"/>
      <c r="E2" s="181"/>
      <c r="F2" s="181"/>
      <c r="G2" s="181"/>
      <c r="H2" s="181"/>
      <c r="I2" s="181"/>
      <c r="J2" s="181"/>
      <c r="K2" s="181"/>
      <c r="L2" s="181"/>
      <c r="M2" s="181"/>
      <c r="N2" s="181"/>
      <c r="O2" s="181"/>
      <c r="P2" s="181"/>
      <c r="Q2" s="182"/>
      <c r="R2" s="182"/>
      <c r="S2" s="183"/>
      <c r="T2" s="184"/>
      <c r="U2" s="184"/>
    </row>
    <row r="3" spans="1:26" ht="12" customHeight="1" x14ac:dyDescent="0.2">
      <c r="B3" s="336"/>
      <c r="C3" s="337"/>
      <c r="D3" s="337"/>
      <c r="E3" s="184"/>
      <c r="F3" s="184"/>
      <c r="G3" s="184"/>
      <c r="H3" s="184"/>
      <c r="I3" s="184"/>
      <c r="J3" s="184"/>
      <c r="K3" s="184"/>
      <c r="L3" s="184"/>
      <c r="M3" s="184"/>
      <c r="N3" s="184"/>
      <c r="O3" s="184"/>
      <c r="P3" s="184"/>
      <c r="Q3" s="186"/>
      <c r="R3" s="186"/>
      <c r="S3" s="212"/>
      <c r="T3" s="184"/>
      <c r="U3" s="184"/>
      <c r="W3" s="178"/>
      <c r="Y3" s="176"/>
    </row>
    <row r="4" spans="1:26" ht="16.5" customHeight="1" thickBot="1" x14ac:dyDescent="0.25">
      <c r="B4" s="185"/>
      <c r="C4" s="184"/>
      <c r="D4" s="69" t="s">
        <v>160</v>
      </c>
      <c r="E4" s="69"/>
      <c r="F4" s="69"/>
      <c r="G4" s="69"/>
      <c r="H4" s="184"/>
      <c r="I4" s="184"/>
      <c r="J4" s="184"/>
      <c r="K4" s="69"/>
      <c r="L4" s="69"/>
      <c r="M4" s="69"/>
      <c r="N4" s="69"/>
      <c r="O4" s="184"/>
      <c r="P4" s="184"/>
      <c r="Q4" s="186"/>
      <c r="R4" s="186"/>
      <c r="S4" s="187"/>
      <c r="T4" s="69"/>
      <c r="U4" s="184"/>
      <c r="W4" s="178"/>
      <c r="Y4" s="176"/>
    </row>
    <row r="5" spans="1:26" ht="15.75" customHeight="1" x14ac:dyDescent="0.2">
      <c r="B5" s="185"/>
      <c r="C5" s="184"/>
      <c r="D5" s="188"/>
      <c r="E5" s="798" t="s">
        <v>161</v>
      </c>
      <c r="F5" s="798"/>
      <c r="G5" s="798"/>
      <c r="H5" s="798"/>
      <c r="I5" s="798"/>
      <c r="J5" s="798"/>
      <c r="K5" s="798"/>
      <c r="L5" s="189"/>
      <c r="M5" s="801" t="s">
        <v>162</v>
      </c>
      <c r="N5" s="801"/>
      <c r="O5" s="762" t="s">
        <v>163</v>
      </c>
      <c r="P5" s="760" t="s">
        <v>164</v>
      </c>
      <c r="Q5" s="761"/>
      <c r="R5" s="144"/>
      <c r="S5" s="190"/>
      <c r="T5" s="191"/>
      <c r="U5" s="192"/>
      <c r="V5" s="193"/>
      <c r="W5" s="178"/>
      <c r="Y5" s="176"/>
    </row>
    <row r="6" spans="1:26" ht="30" customHeight="1" x14ac:dyDescent="0.2">
      <c r="B6" s="185"/>
      <c r="C6" s="184"/>
      <c r="D6" s="194"/>
      <c r="E6" s="799"/>
      <c r="F6" s="799"/>
      <c r="G6" s="799"/>
      <c r="H6" s="799"/>
      <c r="I6" s="799"/>
      <c r="J6" s="799"/>
      <c r="K6" s="799"/>
      <c r="L6" s="195"/>
      <c r="M6" s="196" t="s">
        <v>263</v>
      </c>
      <c r="N6" s="197">
        <f>IF(その１!G4="","",その１!G4)</f>
        <v>2023</v>
      </c>
      <c r="O6" s="763"/>
      <c r="P6" s="198" t="s">
        <v>165</v>
      </c>
      <c r="Q6" s="199" t="s">
        <v>166</v>
      </c>
      <c r="R6" s="338"/>
      <c r="S6" s="200"/>
      <c r="T6" s="201"/>
      <c r="U6" s="192"/>
      <c r="V6" s="193"/>
      <c r="W6" s="202"/>
      <c r="X6" s="203"/>
      <c r="Y6" s="176"/>
    </row>
    <row r="7" spans="1:26" ht="18" customHeight="1" x14ac:dyDescent="0.2">
      <c r="B7" s="185"/>
      <c r="C7" s="184"/>
      <c r="D7" s="787" t="s">
        <v>167</v>
      </c>
      <c r="E7" s="788"/>
      <c r="F7" s="789"/>
      <c r="G7" s="204"/>
      <c r="H7" s="753" t="s">
        <v>78</v>
      </c>
      <c r="I7" s="753"/>
      <c r="J7" s="753"/>
      <c r="K7" s="753"/>
      <c r="L7" s="206"/>
      <c r="M7" s="207" t="s">
        <v>264</v>
      </c>
      <c r="N7" s="208">
        <f>SUMIF(その５!$F$8:$F$26,その５!$BM61,その５!$AC$8:$AC$26)+SUMIF(その５!$F$54:$F$278,その５!$BM61,その５!$AC$54:$AC$278)</f>
        <v>0</v>
      </c>
      <c r="O7" s="208">
        <f>SUMIF(その５!$F$8:$F$26,その５!$BM61,その５!$AG$8:$AG$26)+SUMIF(その５!$F$54:$F$278,その５!$BM61,その５!$AG$54:$AG$278)</f>
        <v>0</v>
      </c>
      <c r="P7" s="209">
        <v>1.8700000000000001E-2</v>
      </c>
      <c r="Q7" s="210">
        <f t="shared" ref="Q7:Q32" si="0">O7*P7*44/12</f>
        <v>0</v>
      </c>
      <c r="R7" s="283"/>
      <c r="S7" s="200"/>
      <c r="T7" s="201"/>
      <c r="U7" s="184"/>
      <c r="X7" s="178"/>
      <c r="Y7" s="176"/>
    </row>
    <row r="8" spans="1:26" ht="18" customHeight="1" x14ac:dyDescent="0.2">
      <c r="B8" s="185"/>
      <c r="C8" s="184"/>
      <c r="D8" s="790"/>
      <c r="E8" s="791"/>
      <c r="F8" s="792"/>
      <c r="G8" s="204"/>
      <c r="H8" s="753" t="s">
        <v>168</v>
      </c>
      <c r="I8" s="753"/>
      <c r="J8" s="753"/>
      <c r="K8" s="753"/>
      <c r="L8" s="211"/>
      <c r="M8" s="207" t="s">
        <v>264</v>
      </c>
      <c r="N8" s="208">
        <f>SUMIF(その５!$F$8:$F$26,その５!$BM62,その５!$AC$8:$AC$26)+SUMIF(その５!$F$54:$F$278,その５!$BM62,その５!$AC$54:$AC$278)</f>
        <v>0</v>
      </c>
      <c r="O8" s="208">
        <f>SUMIF(その５!$F$8:$F$26,その５!$BM62,その５!$AG$8:$AG$26)+SUMIF(その５!$F$54:$F$278,その５!$BM62,その５!$AG$54:$AG$278)</f>
        <v>0</v>
      </c>
      <c r="P8" s="209">
        <v>1.84E-2</v>
      </c>
      <c r="Q8" s="210">
        <f t="shared" si="0"/>
        <v>0</v>
      </c>
      <c r="R8" s="283"/>
      <c r="S8" s="212"/>
      <c r="T8" s="184"/>
      <c r="U8" s="184"/>
      <c r="X8" s="178"/>
      <c r="Y8" s="176"/>
    </row>
    <row r="9" spans="1:26" ht="18" customHeight="1" x14ac:dyDescent="0.2">
      <c r="B9" s="185"/>
      <c r="C9" s="184"/>
      <c r="D9" s="790"/>
      <c r="E9" s="791"/>
      <c r="F9" s="792"/>
      <c r="G9" s="204"/>
      <c r="H9" s="753" t="s">
        <v>169</v>
      </c>
      <c r="I9" s="753"/>
      <c r="J9" s="753"/>
      <c r="K9" s="753"/>
      <c r="L9" s="206"/>
      <c r="M9" s="207" t="s">
        <v>264</v>
      </c>
      <c r="N9" s="208">
        <f>SUMIF(その５!$F$8:$F$26,その５!$BM63,その５!$AC$8:$AC$26)+SUMIF(その５!$F$54:$F$278,その５!$BM63,その５!$AC$54:$AC$278)</f>
        <v>0</v>
      </c>
      <c r="O9" s="208">
        <f>SUMIF(その５!$F$8:$F$26,その５!$BM63,その５!$AG$8:$AG$26)+SUMIF(その５!$F$54:$F$278,その５!$BM63,その５!$AG$54:$AG$278)</f>
        <v>0</v>
      </c>
      <c r="P9" s="209">
        <v>1.83E-2</v>
      </c>
      <c r="Q9" s="210">
        <f t="shared" si="0"/>
        <v>0</v>
      </c>
      <c r="R9" s="283"/>
      <c r="S9" s="212"/>
      <c r="T9" s="184"/>
      <c r="U9" s="184"/>
      <c r="X9" s="178"/>
      <c r="Y9" s="176"/>
    </row>
    <row r="10" spans="1:26" ht="18" customHeight="1" x14ac:dyDescent="0.2">
      <c r="B10" s="185"/>
      <c r="C10" s="184"/>
      <c r="D10" s="790"/>
      <c r="E10" s="791"/>
      <c r="F10" s="792"/>
      <c r="G10" s="204"/>
      <c r="H10" s="753" t="s">
        <v>265</v>
      </c>
      <c r="I10" s="753"/>
      <c r="J10" s="753"/>
      <c r="K10" s="753"/>
      <c r="L10" s="206"/>
      <c r="M10" s="207" t="s">
        <v>264</v>
      </c>
      <c r="N10" s="208">
        <f>SUMIF(その５!$F$8:$F$26,その５!$BM64,その５!$AC$8:$AC$26)+SUMIF(その５!$F$54:$F$278,その５!$BM64,その５!$AC$54:$AC$278)</f>
        <v>0</v>
      </c>
      <c r="O10" s="208">
        <f>SUMIF(その５!$F$8:$F$26,その５!$BM64,その５!$AG$8:$AG$26)+SUMIF(その５!$F$54:$F$278,その５!$BM64,その５!$AG$54:$AG$278)</f>
        <v>0</v>
      </c>
      <c r="P10" s="209">
        <v>1.8200000000000001E-2</v>
      </c>
      <c r="Q10" s="210">
        <f t="shared" si="0"/>
        <v>0</v>
      </c>
      <c r="R10" s="283"/>
      <c r="S10" s="212"/>
      <c r="T10" s="184"/>
      <c r="U10" s="184"/>
      <c r="X10" s="178"/>
      <c r="Y10" s="176"/>
    </row>
    <row r="11" spans="1:26" ht="18" customHeight="1" x14ac:dyDescent="0.2">
      <c r="B11" s="185"/>
      <c r="C11" s="184"/>
      <c r="D11" s="790"/>
      <c r="E11" s="791"/>
      <c r="F11" s="792"/>
      <c r="G11" s="204"/>
      <c r="H11" s="753" t="s">
        <v>86</v>
      </c>
      <c r="I11" s="753"/>
      <c r="J11" s="753"/>
      <c r="K11" s="753"/>
      <c r="L11" s="206"/>
      <c r="M11" s="207" t="s">
        <v>264</v>
      </c>
      <c r="N11" s="208">
        <f>SUMIF(その５!$F$8:$F$26,その５!$BM65,その５!$AC$8:$AC$26)+SUMIF(その５!$F$54:$F$278,その５!$BM65,その５!$AC$54:$AC$278)</f>
        <v>0</v>
      </c>
      <c r="O11" s="208">
        <f>SUMIF(その５!$F$8:$F$26,その５!$BM65,その５!$AG$8:$AG$26)+SUMIF(その５!$F$54:$F$278,その５!$BM65,その５!$AG$54:$AG$278)</f>
        <v>0</v>
      </c>
      <c r="P11" s="209">
        <v>1.8499999999999999E-2</v>
      </c>
      <c r="Q11" s="210">
        <f t="shared" si="0"/>
        <v>0</v>
      </c>
      <c r="R11" s="283"/>
      <c r="S11" s="212"/>
      <c r="T11" s="184"/>
      <c r="U11" s="184"/>
      <c r="X11" s="178"/>
      <c r="Y11" s="176"/>
    </row>
    <row r="12" spans="1:26" ht="18" customHeight="1" x14ac:dyDescent="0.2">
      <c r="B12" s="185"/>
      <c r="C12" s="184"/>
      <c r="D12" s="790"/>
      <c r="E12" s="791"/>
      <c r="F12" s="792"/>
      <c r="G12" s="204"/>
      <c r="H12" s="753" t="s">
        <v>89</v>
      </c>
      <c r="I12" s="753"/>
      <c r="J12" s="753"/>
      <c r="K12" s="753"/>
      <c r="L12" s="206"/>
      <c r="M12" s="207" t="s">
        <v>264</v>
      </c>
      <c r="N12" s="208">
        <f>SUMIF(その５!$F$8:$F$26,その５!$BM66,その５!$AC$8:$AC$26)+SUMIF(その５!$F$54:$F$278,その５!$BM66,その５!$AC$54:$AC$278)</f>
        <v>0</v>
      </c>
      <c r="O12" s="208">
        <f>SUMIF(その５!$F$8:$F$26,その５!$BM66,その５!$AG$8:$AG$26)+SUMIF(その５!$F$54:$F$278,その５!$BM66,その５!$AG$54:$AG$278)</f>
        <v>0</v>
      </c>
      <c r="P12" s="209">
        <v>1.8700000000000001E-2</v>
      </c>
      <c r="Q12" s="210">
        <f t="shared" si="0"/>
        <v>0</v>
      </c>
      <c r="R12" s="283"/>
      <c r="S12" s="212"/>
      <c r="T12" s="184"/>
      <c r="U12" s="184"/>
      <c r="X12" s="178"/>
      <c r="Y12" s="176"/>
    </row>
    <row r="13" spans="1:26" ht="18" customHeight="1" x14ac:dyDescent="0.2">
      <c r="B13" s="185"/>
      <c r="C13" s="184"/>
      <c r="D13" s="790"/>
      <c r="E13" s="791"/>
      <c r="F13" s="792"/>
      <c r="G13" s="204"/>
      <c r="H13" s="753" t="s">
        <v>170</v>
      </c>
      <c r="I13" s="753"/>
      <c r="J13" s="753"/>
      <c r="K13" s="753"/>
      <c r="L13" s="206"/>
      <c r="M13" s="207" t="s">
        <v>266</v>
      </c>
      <c r="N13" s="208">
        <f>SUMIF(その５!$F$8:$F$26,その５!$BM67,その５!$AC$8:$AC$26)+SUMIF(その５!$F$54:$F$278,その５!$BM67,その５!$AC$54:$AC$278)</f>
        <v>0</v>
      </c>
      <c r="O13" s="208">
        <f>SUMIF(その５!$F$8:$F$26,その５!$BM67,その５!$AG$8:$AG$26)+SUMIF(その５!$F$54:$F$278,その５!$BM67,その５!$AG$54:$AG$278)</f>
        <v>0</v>
      </c>
      <c r="P13" s="209">
        <v>1.89E-2</v>
      </c>
      <c r="Q13" s="210">
        <f t="shared" si="0"/>
        <v>0</v>
      </c>
      <c r="R13" s="283"/>
      <c r="S13" s="212"/>
      <c r="T13" s="184"/>
      <c r="U13" s="184"/>
      <c r="X13" s="178"/>
      <c r="Y13" s="176"/>
    </row>
    <row r="14" spans="1:26" ht="18" customHeight="1" x14ac:dyDescent="0.2">
      <c r="B14" s="185"/>
      <c r="C14" s="184"/>
      <c r="D14" s="790"/>
      <c r="E14" s="791"/>
      <c r="F14" s="792"/>
      <c r="G14" s="204"/>
      <c r="H14" s="753" t="s">
        <v>267</v>
      </c>
      <c r="I14" s="753"/>
      <c r="J14" s="753"/>
      <c r="K14" s="753"/>
      <c r="L14" s="206"/>
      <c r="M14" s="207" t="s">
        <v>266</v>
      </c>
      <c r="N14" s="208">
        <f>SUMIF(その５!$F$8:$F$26,その５!$BM68,その５!$AC$8:$AC$26)+SUMIF(その５!$F$54:$F$278,その５!$BM68,その５!$AC$54:$AC$278)</f>
        <v>0</v>
      </c>
      <c r="O14" s="208">
        <f>SUMIF(その５!$F$8:$F$26,その５!$BM68,その５!$AG$8:$AG$26)+SUMIF(その５!$F$54:$F$278,その５!$BM68,その５!$AG$54:$AG$278)</f>
        <v>0</v>
      </c>
      <c r="P14" s="209">
        <v>1.95E-2</v>
      </c>
      <c r="Q14" s="210">
        <f t="shared" si="0"/>
        <v>0</v>
      </c>
      <c r="R14" s="283"/>
      <c r="S14" s="212"/>
      <c r="T14" s="184"/>
      <c r="U14" s="184"/>
      <c r="X14" s="178"/>
      <c r="Y14" s="176"/>
    </row>
    <row r="15" spans="1:26" ht="18" customHeight="1" x14ac:dyDescent="0.2">
      <c r="B15" s="185"/>
      <c r="C15" s="184"/>
      <c r="D15" s="790"/>
      <c r="E15" s="791"/>
      <c r="F15" s="792"/>
      <c r="G15" s="204"/>
      <c r="H15" s="753" t="s">
        <v>96</v>
      </c>
      <c r="I15" s="753"/>
      <c r="J15" s="753"/>
      <c r="K15" s="753"/>
      <c r="L15" s="206"/>
      <c r="M15" s="207" t="s">
        <v>268</v>
      </c>
      <c r="N15" s="208">
        <f>SUMIF(その５!$F$8:$F$26,その５!$BM69,その５!$AC$8:$AC$26)+SUMIF(その５!$F$54:$F$278,その５!$BM69,その５!$AC$54:$AC$278)</f>
        <v>0</v>
      </c>
      <c r="O15" s="208">
        <f>SUMIF(その５!$F$8:$F$26,その５!$BM69,その５!$AG$8:$AG$26)+SUMIF(その５!$F$54:$F$278,その５!$BM69,その５!$AG$54:$AG$278)</f>
        <v>0</v>
      </c>
      <c r="P15" s="209">
        <v>2.0799999999999999E-2</v>
      </c>
      <c r="Q15" s="210">
        <f t="shared" si="0"/>
        <v>0</v>
      </c>
      <c r="R15" s="283"/>
      <c r="S15" s="212"/>
      <c r="T15" s="184"/>
      <c r="U15" s="184"/>
      <c r="Y15" s="176"/>
      <c r="Z15" s="178"/>
    </row>
    <row r="16" spans="1:26" ht="18" customHeight="1" x14ac:dyDescent="0.2">
      <c r="B16" s="185"/>
      <c r="C16" s="184"/>
      <c r="D16" s="790"/>
      <c r="E16" s="791"/>
      <c r="F16" s="792"/>
      <c r="G16" s="213"/>
      <c r="H16" s="754" t="s">
        <v>98</v>
      </c>
      <c r="I16" s="753"/>
      <c r="J16" s="753"/>
      <c r="K16" s="753"/>
      <c r="L16" s="206"/>
      <c r="M16" s="207" t="s">
        <v>268</v>
      </c>
      <c r="N16" s="208">
        <f>SUMIF(その５!$F$8:$F$26,その５!$BM70,その５!$AC$8:$AC$26)+SUMIF(その５!$F$54:$F$278,その５!$BM70,その５!$AC$54:$AC$278)</f>
        <v>0</v>
      </c>
      <c r="O16" s="208">
        <f>SUMIF(その５!$F$8:$F$26,その５!$BM70,その５!$AG$8:$AG$26)+SUMIF(その５!$F$54:$F$278,その５!$BM70,その５!$AG$54:$AG$278)</f>
        <v>0</v>
      </c>
      <c r="P16" s="209">
        <v>2.5399999999999999E-2</v>
      </c>
      <c r="Q16" s="210">
        <f t="shared" si="0"/>
        <v>0</v>
      </c>
      <c r="R16" s="283"/>
      <c r="S16" s="212"/>
      <c r="T16" s="184"/>
      <c r="U16" s="184"/>
      <c r="Y16" s="176"/>
      <c r="Z16" s="178"/>
    </row>
    <row r="17" spans="2:26" ht="18" customHeight="1" x14ac:dyDescent="0.2">
      <c r="B17" s="185"/>
      <c r="C17" s="184"/>
      <c r="D17" s="790"/>
      <c r="E17" s="791"/>
      <c r="F17" s="792"/>
      <c r="G17" s="764"/>
      <c r="H17" s="753" t="s">
        <v>172</v>
      </c>
      <c r="I17" s="214"/>
      <c r="J17" s="215"/>
      <c r="K17" s="216" t="s">
        <v>173</v>
      </c>
      <c r="L17" s="206"/>
      <c r="M17" s="207" t="s">
        <v>171</v>
      </c>
      <c r="N17" s="208">
        <f>SUMIF(その５!$F$8:$F$26,その５!$BM71,その５!$AC$8:$AC$26)+SUMIF(その５!$F$54:$F$278,その５!$BM71,その５!$AC$54:$AC$278)</f>
        <v>0</v>
      </c>
      <c r="O17" s="208">
        <f>SUMIF(その５!$F$8:$F$26,その５!$BM71,その５!$AG$8:$AG$26)+SUMIF(その５!$F$54:$F$278,その５!$BM71,その５!$AG$54:$AG$278)</f>
        <v>0</v>
      </c>
      <c r="P17" s="209">
        <v>1.61E-2</v>
      </c>
      <c r="Q17" s="210">
        <f t="shared" si="0"/>
        <v>0</v>
      </c>
      <c r="R17" s="283"/>
      <c r="S17" s="212"/>
      <c r="T17" s="184"/>
      <c r="U17" s="184"/>
      <c r="Y17" s="176"/>
      <c r="Z17" s="178"/>
    </row>
    <row r="18" spans="2:26" ht="18" customHeight="1" x14ac:dyDescent="0.2">
      <c r="B18" s="185"/>
      <c r="C18" s="184"/>
      <c r="D18" s="790"/>
      <c r="E18" s="791"/>
      <c r="F18" s="792"/>
      <c r="G18" s="765"/>
      <c r="H18" s="753"/>
      <c r="I18" s="217"/>
      <c r="J18" s="215"/>
      <c r="K18" s="216" t="s">
        <v>102</v>
      </c>
      <c r="L18" s="206"/>
      <c r="M18" s="196" t="s">
        <v>174</v>
      </c>
      <c r="N18" s="208">
        <f>SUMIF(その５!$F$8:$F$26,その５!$BM72,その５!$AC$8:$AC$26)+SUMIF(その５!$F$54:$F$278,その５!$BM72,その５!$AC$54:$AC$278)</f>
        <v>0</v>
      </c>
      <c r="O18" s="208">
        <f>SUMIF(その５!$F$8:$F$26,その５!$BM72,その５!$AG$8:$AG$26)+SUMIF(その５!$F$54:$F$278,その５!$BM72,その５!$AG$54:$AG$278)</f>
        <v>0</v>
      </c>
      <c r="P18" s="209">
        <v>1.4200000000000001E-2</v>
      </c>
      <c r="Q18" s="210">
        <f t="shared" si="0"/>
        <v>0</v>
      </c>
      <c r="R18" s="283"/>
      <c r="S18" s="187"/>
      <c r="T18" s="69"/>
      <c r="U18" s="184"/>
      <c r="Y18" s="176"/>
      <c r="Z18" s="178"/>
    </row>
    <row r="19" spans="2:26" ht="18" customHeight="1" x14ac:dyDescent="0.2">
      <c r="B19" s="185"/>
      <c r="C19" s="184"/>
      <c r="D19" s="790"/>
      <c r="E19" s="791"/>
      <c r="F19" s="792"/>
      <c r="G19" s="764"/>
      <c r="H19" s="750" t="s">
        <v>175</v>
      </c>
      <c r="I19" s="218"/>
      <c r="J19" s="219"/>
      <c r="K19" s="216" t="s">
        <v>176</v>
      </c>
      <c r="L19" s="206"/>
      <c r="M19" s="207" t="s">
        <v>269</v>
      </c>
      <c r="N19" s="208">
        <f>SUMIF(その５!$F$8:$F$26,その５!$BM73,その５!$AC$8:$AC$26)+SUMIF(その５!$F$54:$F$278,その５!$BM73,その５!$AC$54:$AC$278)</f>
        <v>0</v>
      </c>
      <c r="O19" s="208">
        <f>SUMIF(その５!$F$8:$F$26,その５!$BM73,その５!$AG$8:$AG$26)+SUMIF(その５!$F$54:$F$278,その５!$BM73,その５!$AG$54:$AG$278)</f>
        <v>0</v>
      </c>
      <c r="P19" s="209">
        <v>1.35E-2</v>
      </c>
      <c r="Q19" s="210">
        <f t="shared" si="0"/>
        <v>0</v>
      </c>
      <c r="R19" s="283"/>
      <c r="S19" s="187"/>
      <c r="T19" s="69"/>
      <c r="U19" s="184"/>
      <c r="Y19" s="176"/>
      <c r="Z19" s="178"/>
    </row>
    <row r="20" spans="2:26" ht="18" customHeight="1" x14ac:dyDescent="0.2">
      <c r="B20" s="185"/>
      <c r="C20" s="184"/>
      <c r="D20" s="790"/>
      <c r="E20" s="791"/>
      <c r="F20" s="792"/>
      <c r="G20" s="765"/>
      <c r="H20" s="750"/>
      <c r="I20" s="220"/>
      <c r="J20" s="219"/>
      <c r="K20" s="216" t="s">
        <v>104</v>
      </c>
      <c r="L20" s="206"/>
      <c r="M20" s="196" t="s">
        <v>174</v>
      </c>
      <c r="N20" s="208">
        <f>SUMIF(その５!$F$8:$F$26,その５!$BM74,その５!$AC$8:$AC$26)+SUMIF(その５!$F$54:$F$278,その５!$BM74,その５!$AC$54:$AC$278)</f>
        <v>0</v>
      </c>
      <c r="O20" s="208">
        <f>SUMIF(その５!$F$8:$F$26,その５!$BM74,その５!$AG$8:$AG$26)+SUMIF(その５!$F$54:$F$278,その５!$BM74,その５!$AG$54:$AG$278)</f>
        <v>0</v>
      </c>
      <c r="P20" s="209">
        <v>1.3899999999999999E-2</v>
      </c>
      <c r="Q20" s="210">
        <f t="shared" si="0"/>
        <v>0</v>
      </c>
      <c r="R20" s="283"/>
      <c r="S20" s="187"/>
      <c r="T20" s="69"/>
      <c r="U20" s="184"/>
      <c r="Y20" s="176"/>
      <c r="Z20" s="178"/>
    </row>
    <row r="21" spans="2:26" ht="18" customHeight="1" x14ac:dyDescent="0.2">
      <c r="B21" s="185"/>
      <c r="C21" s="184"/>
      <c r="D21" s="790"/>
      <c r="E21" s="791"/>
      <c r="F21" s="792"/>
      <c r="G21" s="764"/>
      <c r="H21" s="754" t="s">
        <v>177</v>
      </c>
      <c r="I21" s="214"/>
      <c r="J21" s="215"/>
      <c r="K21" s="205" t="s">
        <v>105</v>
      </c>
      <c r="L21" s="206"/>
      <c r="M21" s="207" t="s">
        <v>270</v>
      </c>
      <c r="N21" s="208">
        <f>SUMIF(その５!$F$8:$F$26,その５!$BM75,その５!$AC$8:$AC$26)+SUMIF(その５!$F$54:$F$278,その５!$BM75,その５!$AC$54:$AC$278)</f>
        <v>0</v>
      </c>
      <c r="O21" s="208">
        <f>SUMIF(その５!$F$8:$F$26,その５!$BM75,その５!$AG$8:$AG$26)+SUMIF(その５!$F$54:$F$278,その５!$BM75,その５!$AG$54:$AG$278)</f>
        <v>0</v>
      </c>
      <c r="P21" s="209">
        <v>2.4500000000000001E-2</v>
      </c>
      <c r="Q21" s="210">
        <f t="shared" si="0"/>
        <v>0</v>
      </c>
      <c r="R21" s="283"/>
      <c r="S21" s="187"/>
      <c r="T21" s="69"/>
      <c r="U21" s="184"/>
      <c r="Y21" s="176"/>
      <c r="Z21" s="178"/>
    </row>
    <row r="22" spans="2:26" ht="18" customHeight="1" x14ac:dyDescent="0.2">
      <c r="B22" s="185"/>
      <c r="C22" s="184"/>
      <c r="D22" s="790"/>
      <c r="E22" s="791"/>
      <c r="F22" s="792"/>
      <c r="G22" s="772"/>
      <c r="H22" s="800"/>
      <c r="I22" s="187"/>
      <c r="J22" s="215"/>
      <c r="K22" s="205" t="s">
        <v>106</v>
      </c>
      <c r="L22" s="206"/>
      <c r="M22" s="207" t="s">
        <v>171</v>
      </c>
      <c r="N22" s="208">
        <f>SUMIF(その５!$F$8:$F$26,その５!$BM76,その５!$AC$8:$AC$26)+SUMIF(その５!$F$54:$F$278,その５!$BM76,その５!$AC$54:$AC$278)</f>
        <v>0</v>
      </c>
      <c r="O22" s="208">
        <f>SUMIF(その５!$F$8:$F$26,その５!$BM76,その５!$AG$8:$AG$26)+SUMIF(その５!$F$54:$F$278,その５!$BM76,その５!$AG$54:$AG$278)</f>
        <v>0</v>
      </c>
      <c r="P22" s="209">
        <v>2.47E-2</v>
      </c>
      <c r="Q22" s="210">
        <f t="shared" si="0"/>
        <v>0</v>
      </c>
      <c r="R22" s="283"/>
      <c r="S22" s="187"/>
      <c r="T22" s="69"/>
      <c r="U22" s="184"/>
      <c r="Y22" s="176"/>
      <c r="Z22" s="178"/>
    </row>
    <row r="23" spans="2:26" ht="18" customHeight="1" x14ac:dyDescent="0.2">
      <c r="B23" s="185"/>
      <c r="C23" s="184"/>
      <c r="D23" s="790"/>
      <c r="E23" s="791"/>
      <c r="F23" s="792"/>
      <c r="G23" s="765"/>
      <c r="H23" s="799"/>
      <c r="I23" s="217"/>
      <c r="J23" s="215"/>
      <c r="K23" s="205" t="s">
        <v>107</v>
      </c>
      <c r="L23" s="206"/>
      <c r="M23" s="207" t="s">
        <v>171</v>
      </c>
      <c r="N23" s="208">
        <f>SUMIF(その５!$F$8:$F$26,その５!$BM77,その５!$AC$8:$AC$26)+SUMIF(その５!$F$54:$F$278,その５!$BM77,その５!$AC$54:$AC$278)</f>
        <v>0</v>
      </c>
      <c r="O23" s="208">
        <f>SUMIF(その５!$F$8:$F$26,その５!$BM77,その５!$AG$8:$AG$26)+SUMIF(その５!$F$54:$F$278,その５!$BM77,その５!$AG$54:$AG$278)</f>
        <v>0</v>
      </c>
      <c r="P23" s="209">
        <v>2.5499999999999998E-2</v>
      </c>
      <c r="Q23" s="210">
        <f t="shared" si="0"/>
        <v>0</v>
      </c>
      <c r="R23" s="283"/>
      <c r="S23" s="187"/>
      <c r="T23" s="69"/>
      <c r="U23" s="184"/>
      <c r="Y23" s="176"/>
      <c r="Z23" s="178"/>
    </row>
    <row r="24" spans="2:26" ht="18" customHeight="1" x14ac:dyDescent="0.2">
      <c r="B24" s="185"/>
      <c r="C24" s="184"/>
      <c r="D24" s="790"/>
      <c r="E24" s="791"/>
      <c r="F24" s="792"/>
      <c r="G24" s="204"/>
      <c r="H24" s="753" t="s">
        <v>109</v>
      </c>
      <c r="I24" s="753"/>
      <c r="J24" s="753"/>
      <c r="K24" s="753"/>
      <c r="L24" s="206"/>
      <c r="M24" s="207" t="s">
        <v>268</v>
      </c>
      <c r="N24" s="208">
        <f>SUMIF(その５!$F$8:$F$26,その５!$BM78,その５!$AC$8:$AC$26)+SUMIF(その５!$F$54:$F$278,その５!$BM78,その５!$AC$54:$AC$278)</f>
        <v>0</v>
      </c>
      <c r="O24" s="208">
        <f>SUMIF(その５!$F$8:$F$26,その５!$BM78,その５!$AG$8:$AG$26)+SUMIF(その５!$F$54:$F$278,その５!$BM78,その５!$AG$54:$AG$278)</f>
        <v>0</v>
      </c>
      <c r="P24" s="209">
        <v>2.9399999999999999E-2</v>
      </c>
      <c r="Q24" s="210">
        <f t="shared" si="0"/>
        <v>0</v>
      </c>
      <c r="R24" s="283"/>
      <c r="S24" s="187"/>
      <c r="T24" s="69"/>
      <c r="U24" s="184"/>
      <c r="Y24" s="176"/>
      <c r="Z24" s="178"/>
    </row>
    <row r="25" spans="2:26" ht="18" customHeight="1" x14ac:dyDescent="0.2">
      <c r="B25" s="185"/>
      <c r="C25" s="184"/>
      <c r="D25" s="790"/>
      <c r="E25" s="791"/>
      <c r="F25" s="792"/>
      <c r="G25" s="204"/>
      <c r="H25" s="753" t="s">
        <v>271</v>
      </c>
      <c r="I25" s="753"/>
      <c r="J25" s="753"/>
      <c r="K25" s="753"/>
      <c r="L25" s="206"/>
      <c r="M25" s="207" t="s">
        <v>268</v>
      </c>
      <c r="N25" s="208">
        <f>SUMIF(その５!$F$8:$F$26,その５!$BM79,その５!$AC$8:$AC$26)+SUMIF(その５!$F$54:$F$278,その５!$BM79,その５!$AC$54:$AC$278)</f>
        <v>0</v>
      </c>
      <c r="O25" s="208">
        <f>SUMIF(その５!$F$8:$F$26,その５!$BM79,その５!$AG$8:$AG$26)+SUMIF(その５!$F$54:$F$278,その５!$BM79,その５!$AG$54:$AG$278)</f>
        <v>0</v>
      </c>
      <c r="P25" s="209">
        <v>2.0899999999999998E-2</v>
      </c>
      <c r="Q25" s="210">
        <f t="shared" si="0"/>
        <v>0</v>
      </c>
      <c r="R25" s="283"/>
      <c r="S25" s="187"/>
      <c r="T25" s="69"/>
      <c r="U25" s="184"/>
      <c r="Y25" s="176"/>
      <c r="Z25" s="178"/>
    </row>
    <row r="26" spans="2:26" ht="18" customHeight="1" x14ac:dyDescent="0.2">
      <c r="B26" s="185"/>
      <c r="C26" s="184"/>
      <c r="D26" s="790"/>
      <c r="E26" s="791"/>
      <c r="F26" s="792"/>
      <c r="G26" s="204"/>
      <c r="H26" s="753" t="s">
        <v>113</v>
      </c>
      <c r="I26" s="753"/>
      <c r="J26" s="753"/>
      <c r="K26" s="753"/>
      <c r="L26" s="206"/>
      <c r="M26" s="196" t="s">
        <v>174</v>
      </c>
      <c r="N26" s="208">
        <f>SUMIF(その５!$F$8:$F$26,その５!$BM80,その５!$AC$8:$AC$26)+SUMIF(その５!$F$54:$F$278,その５!$BM80,その５!$AC$54:$AC$278)</f>
        <v>0</v>
      </c>
      <c r="O26" s="208">
        <f>SUMIF(その５!$F$8:$F$26,その５!$BM80,その５!$AG$8:$AG$26)+SUMIF(その５!$F$54:$F$278,その５!$BM80,その５!$AG$54:$AG$278)</f>
        <v>0</v>
      </c>
      <c r="P26" s="209">
        <v>1.0999999999999999E-2</v>
      </c>
      <c r="Q26" s="210">
        <f t="shared" si="0"/>
        <v>0</v>
      </c>
      <c r="R26" s="283"/>
      <c r="S26" s="187"/>
      <c r="T26" s="69"/>
      <c r="U26" s="184"/>
      <c r="Y26" s="176"/>
      <c r="Z26" s="178"/>
    </row>
    <row r="27" spans="2:26" ht="18" customHeight="1" x14ac:dyDescent="0.2">
      <c r="B27" s="185"/>
      <c r="C27" s="184"/>
      <c r="D27" s="790"/>
      <c r="E27" s="791"/>
      <c r="F27" s="792"/>
      <c r="G27" s="204"/>
      <c r="H27" s="753" t="s">
        <v>114</v>
      </c>
      <c r="I27" s="753"/>
      <c r="J27" s="753"/>
      <c r="K27" s="753"/>
      <c r="L27" s="206"/>
      <c r="M27" s="196" t="s">
        <v>174</v>
      </c>
      <c r="N27" s="208">
        <f>SUMIF(その５!$F$8:$F$26,その５!$BM81,その５!$AC$8:$AC$26)+SUMIF(その５!$F$54:$F$278,その５!$BM81,その５!$AC$54:$AC$278)</f>
        <v>0</v>
      </c>
      <c r="O27" s="208">
        <f>SUMIF(その５!$F$8:$F$26,その５!$BM81,その５!$AG$8:$AG$26)+SUMIF(その５!$F$54:$F$278,その５!$BM81,その５!$AG$54:$AG$278)</f>
        <v>0</v>
      </c>
      <c r="P27" s="209">
        <v>2.63E-2</v>
      </c>
      <c r="Q27" s="210">
        <f t="shared" si="0"/>
        <v>0</v>
      </c>
      <c r="R27" s="283"/>
      <c r="S27" s="187"/>
      <c r="T27" s="69"/>
      <c r="U27" s="184"/>
      <c r="Y27" s="176"/>
      <c r="Z27" s="178"/>
    </row>
    <row r="28" spans="2:26" ht="18" customHeight="1" x14ac:dyDescent="0.2">
      <c r="B28" s="185"/>
      <c r="C28" s="184"/>
      <c r="D28" s="790"/>
      <c r="E28" s="791"/>
      <c r="F28" s="792"/>
      <c r="G28" s="204"/>
      <c r="H28" s="753" t="s">
        <v>115</v>
      </c>
      <c r="I28" s="753"/>
      <c r="J28" s="753"/>
      <c r="K28" s="753"/>
      <c r="L28" s="206"/>
      <c r="M28" s="196" t="s">
        <v>174</v>
      </c>
      <c r="N28" s="208">
        <f>SUMIF(その５!$F$8:$F$26,その５!$BM82,その５!$AC$8:$AC$26)+SUMIF(その５!$F$54:$F$278,その５!$BM82,その５!$AC$54:$AC$278)</f>
        <v>0</v>
      </c>
      <c r="O28" s="208">
        <f>SUMIF(その５!$F$8:$F$26,その５!$BM82,その５!$AG$8:$AG$26)+SUMIF(その５!$F$54:$F$278,その５!$BM82,その５!$AG$54:$AG$278)</f>
        <v>0</v>
      </c>
      <c r="P28" s="209">
        <v>3.8399999999999997E-2</v>
      </c>
      <c r="Q28" s="210">
        <f t="shared" si="0"/>
        <v>0</v>
      </c>
      <c r="R28" s="283"/>
      <c r="S28" s="187"/>
      <c r="T28" s="69"/>
      <c r="U28" s="184"/>
      <c r="Y28" s="176"/>
      <c r="Z28" s="178"/>
    </row>
    <row r="29" spans="2:26" ht="18" customHeight="1" x14ac:dyDescent="0.2">
      <c r="B29" s="185"/>
      <c r="C29" s="184"/>
      <c r="D29" s="790"/>
      <c r="E29" s="791"/>
      <c r="F29" s="792"/>
      <c r="G29" s="764"/>
      <c r="H29" s="755" t="s">
        <v>178</v>
      </c>
      <c r="I29" s="795"/>
      <c r="J29" s="221"/>
      <c r="K29" s="205" t="s">
        <v>179</v>
      </c>
      <c r="L29" s="206"/>
      <c r="M29" s="196" t="s">
        <v>174</v>
      </c>
      <c r="N29" s="208">
        <f>SUMIF(その５!$F$8:$F$26,その５!$BM83,その５!$AC$8:$AC$26)+SUMIF(その５!$F$54:$F$278,その５!$BM83,その５!$AC$54:$AC$278)</f>
        <v>0</v>
      </c>
      <c r="O29" s="208">
        <f>SUMIF(その５!$F$8:$F$26,その５!$BM83,その５!$AG$8:$AG$26)+SUMIF(その５!$F$54:$F$278,その５!$BM83,その５!$AG$54:$AG$278)</f>
        <v>0</v>
      </c>
      <c r="P29" s="209">
        <v>1.3599999999999999E-2</v>
      </c>
      <c r="Q29" s="210">
        <f t="shared" si="0"/>
        <v>0</v>
      </c>
      <c r="R29" s="283"/>
      <c r="S29" s="187"/>
      <c r="T29" s="69"/>
      <c r="U29" s="184"/>
      <c r="Y29" s="176"/>
      <c r="Z29" s="178"/>
    </row>
    <row r="30" spans="2:26" ht="18" customHeight="1" x14ac:dyDescent="0.2">
      <c r="B30" s="185"/>
      <c r="C30" s="184"/>
      <c r="D30" s="790"/>
      <c r="E30" s="791"/>
      <c r="F30" s="792"/>
      <c r="G30" s="772"/>
      <c r="H30" s="756"/>
      <c r="I30" s="796"/>
      <c r="J30" s="221"/>
      <c r="K30" s="205" t="s">
        <v>180</v>
      </c>
      <c r="L30" s="206"/>
      <c r="M30" s="196" t="s">
        <v>174</v>
      </c>
      <c r="N30" s="208">
        <f>SUMIF(その５!$F$8:$F$26,その５!$BM84,その５!$AC$8:$AC$26)+SUMIF(その５!$F$54:$F$278,その５!$BM84,その５!$AC$54:$AC$278)</f>
        <v>0</v>
      </c>
      <c r="O30" s="208">
        <f>SUMIF(その５!$F$8:$F$26,その５!$BM84,その５!$AG$8:$AG$26)+SUMIF(その５!$F$54:$F$278,その５!$BM84,その５!$AG$54:$AG$278)</f>
        <v>0</v>
      </c>
      <c r="P30" s="209">
        <v>1.3599999999999999E-2</v>
      </c>
      <c r="Q30" s="210">
        <f t="shared" si="0"/>
        <v>0</v>
      </c>
      <c r="R30" s="283"/>
      <c r="S30" s="187"/>
      <c r="T30" s="69"/>
      <c r="U30" s="184"/>
    </row>
    <row r="31" spans="2:26" ht="18" customHeight="1" x14ac:dyDescent="0.2">
      <c r="B31" s="185"/>
      <c r="C31" s="184"/>
      <c r="D31" s="790"/>
      <c r="E31" s="791"/>
      <c r="F31" s="792"/>
      <c r="G31" s="772"/>
      <c r="H31" s="756"/>
      <c r="I31" s="796"/>
      <c r="J31" s="221"/>
      <c r="K31" s="404">
        <f>その５!F31</f>
        <v>0</v>
      </c>
      <c r="L31" s="223"/>
      <c r="M31" s="405" t="str">
        <f>IF(その５!G31="","",その５!G31)</f>
        <v/>
      </c>
      <c r="N31" s="208">
        <f>SUMIF(その５!$F$8:$F$26,その５!$BM85,その５!$AC$8:$AC$26)+SUMIF(その５!$F$54:$F$278,その５!$BM85,その５!$AC$54:$AC$278)</f>
        <v>0</v>
      </c>
      <c r="O31" s="208">
        <f>SUMIF(その５!$F$8:$F$26,その５!$BM85,その５!$AG$8:$AG$26)+SUMIF(その５!$F$54:$F$278,その５!$BM85,その５!$AG$54:$AG$278)</f>
        <v>0</v>
      </c>
      <c r="P31" s="325"/>
      <c r="Q31" s="210">
        <f t="shared" si="0"/>
        <v>0</v>
      </c>
      <c r="R31" s="283"/>
      <c r="S31" s="187"/>
      <c r="T31" s="69"/>
      <c r="U31" s="184"/>
    </row>
    <row r="32" spans="2:26" ht="18" customHeight="1" x14ac:dyDescent="0.2">
      <c r="B32" s="185"/>
      <c r="C32" s="184"/>
      <c r="D32" s="790"/>
      <c r="E32" s="791"/>
      <c r="F32" s="792"/>
      <c r="G32" s="765"/>
      <c r="H32" s="757"/>
      <c r="I32" s="797"/>
      <c r="J32" s="221"/>
      <c r="K32" s="404">
        <f>その５!F32</f>
        <v>0</v>
      </c>
      <c r="L32" s="223"/>
      <c r="M32" s="405" t="str">
        <f>IF(その５!G32="","",その５!G32)</f>
        <v/>
      </c>
      <c r="N32" s="208">
        <f>SUMIF(その５!$F$8:$F$26,その５!$BM86,その５!$AC$8:$AC$26)+SUMIF(その５!$F$54:$F$278,その５!$BM86,その５!$AC$54:$AC$278)</f>
        <v>0</v>
      </c>
      <c r="O32" s="208">
        <f>SUMIF(その５!$F$8:$F$26,その５!$BM86,その５!$AG$8:$AG$26)+SUMIF(その５!$F$54:$F$278,その５!$BM86,その５!$AG$54:$AG$278)</f>
        <v>0</v>
      </c>
      <c r="P32" s="325"/>
      <c r="Q32" s="210">
        <f t="shared" si="0"/>
        <v>0</v>
      </c>
      <c r="R32" s="283"/>
      <c r="S32" s="187"/>
      <c r="T32" s="69"/>
      <c r="U32" s="184"/>
    </row>
    <row r="33" spans="2:25" ht="18" customHeight="1" x14ac:dyDescent="0.2">
      <c r="B33" s="185"/>
      <c r="C33" s="184"/>
      <c r="D33" s="790"/>
      <c r="E33" s="791"/>
      <c r="F33" s="792"/>
      <c r="G33" s="204"/>
      <c r="H33" s="753" t="s">
        <v>272</v>
      </c>
      <c r="I33" s="753"/>
      <c r="J33" s="753"/>
      <c r="K33" s="753"/>
      <c r="L33" s="206"/>
      <c r="M33" s="207" t="s">
        <v>273</v>
      </c>
      <c r="N33" s="208">
        <f>SUMIF(その５!$F$8:$F$26,その５!$BM87,その５!$AC$8:$AC$26)+SUMIF(その５!$F$54:$F$278,その５!$BM87,その５!$AC$54:$AC$278)</f>
        <v>0</v>
      </c>
      <c r="O33" s="208">
        <f>SUMIF(その５!$F$8:$F$26,その５!$BM87,その５!$AG$8:$AG$26)+SUMIF(その５!$F$54:$F$278,その５!$BM87,その５!$AG$54:$AG$278)</f>
        <v>0</v>
      </c>
      <c r="P33" s="594">
        <v>0.06</v>
      </c>
      <c r="Q33" s="210">
        <f>N33*P33</f>
        <v>0</v>
      </c>
      <c r="R33" s="283"/>
      <c r="S33" s="187"/>
      <c r="T33" s="69"/>
      <c r="U33" s="184"/>
      <c r="X33" s="178"/>
    </row>
    <row r="34" spans="2:25" ht="18" customHeight="1" x14ac:dyDescent="0.2">
      <c r="B34" s="185"/>
      <c r="C34" s="184"/>
      <c r="D34" s="790"/>
      <c r="E34" s="791"/>
      <c r="F34" s="792"/>
      <c r="G34" s="204"/>
      <c r="H34" s="753" t="s">
        <v>274</v>
      </c>
      <c r="I34" s="753"/>
      <c r="J34" s="753"/>
      <c r="K34" s="753"/>
      <c r="L34" s="206"/>
      <c r="M34" s="207" t="s">
        <v>273</v>
      </c>
      <c r="N34" s="208">
        <f>SUMIF(その５!$F$8:$F$26,その５!$BM88,その５!$AC$8:$AC$26)+SUMIF(その５!$F$54:$F$278,その５!$BM88,その５!$AC$54:$AC$278)</f>
        <v>0</v>
      </c>
      <c r="O34" s="208">
        <f>SUMIF(その５!$F$8:$F$26,その５!$BM88,その５!$AG$8:$AG$26)+SUMIF(その５!$F$54:$F$278,その５!$BM88,その５!$AG$54:$AG$278)</f>
        <v>0</v>
      </c>
      <c r="P34" s="594">
        <v>0.06</v>
      </c>
      <c r="Q34" s="210">
        <f>N34*P34</f>
        <v>0</v>
      </c>
      <c r="R34" s="283"/>
      <c r="S34" s="187"/>
      <c r="T34" s="69"/>
      <c r="U34" s="184"/>
    </row>
    <row r="35" spans="2:25" ht="18" customHeight="1" x14ac:dyDescent="0.2">
      <c r="B35" s="185"/>
      <c r="C35" s="184"/>
      <c r="D35" s="790"/>
      <c r="E35" s="791"/>
      <c r="F35" s="792"/>
      <c r="G35" s="204"/>
      <c r="H35" s="753" t="s">
        <v>275</v>
      </c>
      <c r="I35" s="753"/>
      <c r="J35" s="753"/>
      <c r="K35" s="753"/>
      <c r="L35" s="206"/>
      <c r="M35" s="207" t="s">
        <v>273</v>
      </c>
      <c r="N35" s="208">
        <f>SUMIF(その５!$F$8:$F$26,その５!$BM89,その５!$AC$8:$AC$26)+SUMIF(その５!$F$54:$F$278,その５!$BM89,その５!$AC$54:$AC$278)</f>
        <v>0</v>
      </c>
      <c r="O35" s="208">
        <f>SUMIF(その５!$F$8:$F$26,その５!$BM89,その５!$AG$8:$AG$26)+SUMIF(その５!$F$54:$F$278,その５!$BM89,その５!$AG$54:$AG$278)</f>
        <v>0</v>
      </c>
      <c r="P35" s="594">
        <v>0.06</v>
      </c>
      <c r="Q35" s="210">
        <f>N35*P35</f>
        <v>0</v>
      </c>
      <c r="R35" s="283"/>
      <c r="S35" s="187"/>
      <c r="T35" s="69"/>
      <c r="U35" s="184"/>
    </row>
    <row r="36" spans="2:25" ht="18" customHeight="1" x14ac:dyDescent="0.2">
      <c r="B36" s="185"/>
      <c r="C36" s="184"/>
      <c r="D36" s="790"/>
      <c r="E36" s="791"/>
      <c r="F36" s="792"/>
      <c r="G36" s="204"/>
      <c r="H36" s="753" t="s">
        <v>276</v>
      </c>
      <c r="I36" s="753"/>
      <c r="J36" s="753"/>
      <c r="K36" s="753"/>
      <c r="L36" s="206"/>
      <c r="M36" s="207" t="s">
        <v>273</v>
      </c>
      <c r="N36" s="208">
        <f>SUMIF(その５!$F$8:$F$26,その５!$BM90,その５!$AC$8:$AC$26)+SUMIF(その５!$F$54:$F$278,その５!$BM90,その５!$AC$54:$AC$278)</f>
        <v>0</v>
      </c>
      <c r="O36" s="208">
        <f>SUMIF(その５!$F$8:$F$26,その５!$BM90,その５!$AG$8:$AG$26)+SUMIF(その５!$F$54:$F$278,その５!$BM90,その５!$AG$54:$AG$278)</f>
        <v>0</v>
      </c>
      <c r="P36" s="595">
        <v>0.06</v>
      </c>
      <c r="Q36" s="210">
        <f>N36*P36</f>
        <v>0</v>
      </c>
      <c r="R36" s="283"/>
      <c r="S36" s="187"/>
      <c r="T36" s="69"/>
      <c r="U36" s="184"/>
    </row>
    <row r="37" spans="2:25" ht="18" customHeight="1" x14ac:dyDescent="0.2">
      <c r="B37" s="185"/>
      <c r="C37" s="184"/>
      <c r="D37" s="790"/>
      <c r="E37" s="791"/>
      <c r="F37" s="792"/>
      <c r="G37" s="204"/>
      <c r="H37" s="753" t="s">
        <v>285</v>
      </c>
      <c r="I37" s="753"/>
      <c r="J37" s="753"/>
      <c r="K37" s="753"/>
      <c r="L37" s="206"/>
      <c r="M37" s="516" t="s">
        <v>181</v>
      </c>
      <c r="N37" s="521"/>
      <c r="O37" s="518"/>
      <c r="P37" s="595">
        <v>0.06</v>
      </c>
      <c r="Q37" s="517">
        <f>ABS(N37*P37)</f>
        <v>0</v>
      </c>
      <c r="R37" s="283"/>
      <c r="S37" s="187"/>
      <c r="T37" s="69"/>
      <c r="U37" s="184"/>
    </row>
    <row r="38" spans="2:25" ht="18" customHeight="1" thickBot="1" x14ac:dyDescent="0.25">
      <c r="B38" s="185"/>
      <c r="C38" s="184"/>
      <c r="D38" s="790"/>
      <c r="E38" s="791"/>
      <c r="F38" s="792"/>
      <c r="G38" s="225"/>
      <c r="H38" s="756" t="s">
        <v>182</v>
      </c>
      <c r="I38" s="756"/>
      <c r="J38" s="756"/>
      <c r="K38" s="756"/>
      <c r="L38" s="226"/>
      <c r="M38" s="227"/>
      <c r="N38" s="228"/>
      <c r="O38" s="406">
        <f>SUM(O7:O36)</f>
        <v>0</v>
      </c>
      <c r="P38" s="229"/>
      <c r="Q38" s="407">
        <f>SUM(Q7:Q37)</f>
        <v>0</v>
      </c>
      <c r="R38" s="285"/>
      <c r="S38" s="187"/>
      <c r="T38" s="69"/>
      <c r="U38" s="184"/>
    </row>
    <row r="39" spans="2:25" s="236" customFormat="1" ht="18" customHeight="1" thickTop="1" x14ac:dyDescent="0.2">
      <c r="B39" s="230"/>
      <c r="C39" s="69"/>
      <c r="D39" s="802" t="s">
        <v>183</v>
      </c>
      <c r="E39" s="803"/>
      <c r="F39" s="804"/>
      <c r="G39" s="785"/>
      <c r="H39" s="808" t="s">
        <v>297</v>
      </c>
      <c r="I39" s="758"/>
      <c r="J39" s="231"/>
      <c r="K39" s="522" t="s">
        <v>184</v>
      </c>
      <c r="L39" s="232"/>
      <c r="M39" s="233" t="s">
        <v>185</v>
      </c>
      <c r="N39" s="234">
        <f>SUMIF(その５!$F$8:$F$26,その５!$BM91,その５!$AC$8:$AC$26)+SUMIF(その５!$F$54:$F$278,その５!$BM91,その５!$AC$54:$AC$278)</f>
        <v>0</v>
      </c>
      <c r="O39" s="234">
        <f>SUMIF(その５!$F$8:$F$26,その５!$BM91,その５!$AG$8:$AG$26)+SUMIF(その５!$F$54:$F$278,その５!$BM91,その５!$AG$54:$AG$278)</f>
        <v>0</v>
      </c>
      <c r="P39" s="596">
        <v>0.48899999999999999</v>
      </c>
      <c r="Q39" s="235">
        <f>N39*P39</f>
        <v>0</v>
      </c>
      <c r="R39" s="283"/>
      <c r="S39" s="187"/>
      <c r="T39" s="69"/>
      <c r="U39" s="69"/>
      <c r="X39" s="237"/>
      <c r="Y39" s="178"/>
    </row>
    <row r="40" spans="2:25" s="236" customFormat="1" ht="18" customHeight="1" x14ac:dyDescent="0.2">
      <c r="B40" s="230"/>
      <c r="C40" s="69"/>
      <c r="D40" s="790"/>
      <c r="E40" s="791"/>
      <c r="F40" s="792"/>
      <c r="G40" s="786"/>
      <c r="H40" s="757"/>
      <c r="I40" s="759"/>
      <c r="J40" s="238"/>
      <c r="K40" s="239" t="s">
        <v>277</v>
      </c>
      <c r="L40" s="240"/>
      <c r="M40" s="241" t="s">
        <v>278</v>
      </c>
      <c r="N40" s="242">
        <f>SUMIF(その５!$F$8:$F$26,その５!$BM92,その５!$AC$8:$AC$26)+SUMIF(その５!$F$54:$F$278,その５!$BM92,その５!$AC$54:$AC$278)</f>
        <v>0</v>
      </c>
      <c r="O40" s="242">
        <f>SUMIF(その５!$F$8:$F$26,その５!$BM92,その５!$AG$8:$AG$26)+SUMIF(その５!$F$54:$F$278,その５!$BM92,その５!$AG$54:$AG$278)</f>
        <v>0</v>
      </c>
      <c r="P40" s="597">
        <v>0.48899999999999999</v>
      </c>
      <c r="Q40" s="243">
        <f>N40*P40</f>
        <v>0</v>
      </c>
      <c r="R40" s="283"/>
      <c r="S40" s="187"/>
      <c r="T40" s="69"/>
      <c r="U40" s="69"/>
      <c r="X40" s="237"/>
      <c r="Y40" s="178"/>
    </row>
    <row r="41" spans="2:25" s="236" customFormat="1" ht="18" customHeight="1" x14ac:dyDescent="0.2">
      <c r="B41" s="230"/>
      <c r="C41" s="69"/>
      <c r="D41" s="790"/>
      <c r="E41" s="791"/>
      <c r="F41" s="792"/>
      <c r="G41" s="244"/>
      <c r="H41" s="750" t="s">
        <v>186</v>
      </c>
      <c r="I41" s="750"/>
      <c r="J41" s="750"/>
      <c r="K41" s="750"/>
      <c r="L41" s="245"/>
      <c r="M41" s="246" t="s">
        <v>185</v>
      </c>
      <c r="N41" s="247">
        <f>SUMIF(その５!$F$8:$F$26,その５!$BM93,その５!$AC$8:$AC$26)+SUMIF(その５!$F$54:$F$278,その５!$BM93,その５!$AC$54:$AC$278)</f>
        <v>0</v>
      </c>
      <c r="O41" s="247">
        <f>SUMIF(その５!$F$8:$F$26,その５!$BM93,その５!$AG$8:$AG$26)+SUMIF(その５!$F$54:$F$278,その５!$BM93,その５!$AG$54:$AG$278)</f>
        <v>0</v>
      </c>
      <c r="P41" s="598">
        <v>0.48899999999999999</v>
      </c>
      <c r="Q41" s="210">
        <f>N41*P41</f>
        <v>0</v>
      </c>
      <c r="R41" s="283"/>
      <c r="S41" s="187"/>
      <c r="T41" s="69"/>
      <c r="U41" s="69"/>
      <c r="Y41" s="178"/>
    </row>
    <row r="42" spans="2:25" s="236" customFormat="1" ht="18" customHeight="1" x14ac:dyDescent="0.2">
      <c r="B42" s="230"/>
      <c r="C42" s="69"/>
      <c r="D42" s="790"/>
      <c r="E42" s="791"/>
      <c r="F42" s="792"/>
      <c r="G42" s="244"/>
      <c r="H42" s="771" t="s">
        <v>187</v>
      </c>
      <c r="I42" s="771"/>
      <c r="J42" s="771"/>
      <c r="K42" s="771"/>
      <c r="L42" s="245"/>
      <c r="M42" s="248" t="s">
        <v>279</v>
      </c>
      <c r="N42" s="359"/>
      <c r="O42" s="249"/>
      <c r="P42" s="599">
        <v>0.48899999999999999</v>
      </c>
      <c r="Q42" s="210">
        <f>ABS(N42*P42)</f>
        <v>0</v>
      </c>
      <c r="R42" s="283"/>
      <c r="S42" s="187"/>
      <c r="T42" s="69"/>
      <c r="U42" s="69"/>
      <c r="Y42" s="178"/>
    </row>
    <row r="43" spans="2:25" s="236" customFormat="1" ht="18" customHeight="1" x14ac:dyDescent="0.2">
      <c r="B43" s="230"/>
      <c r="C43" s="69"/>
      <c r="D43" s="790"/>
      <c r="E43" s="791"/>
      <c r="F43" s="792"/>
      <c r="G43" s="250"/>
      <c r="H43" s="771" t="s">
        <v>188</v>
      </c>
      <c r="I43" s="771"/>
      <c r="J43" s="771"/>
      <c r="K43" s="771"/>
      <c r="L43" s="251"/>
      <c r="M43" s="248" t="s">
        <v>280</v>
      </c>
      <c r="N43" s="606">
        <f>SUMIF(その５!$F$8:$F$26,その５!$BM96,その５!$AC$8:$AC$26)+SUMIF(その５!$F$54:$F$278,その５!$BM96,その５!$AC$54:$AC$278)</f>
        <v>0</v>
      </c>
      <c r="O43" s="252"/>
      <c r="P43" s="600">
        <v>0.48899999999999999</v>
      </c>
      <c r="Q43" s="210">
        <f>N43*P43*0.5</f>
        <v>0</v>
      </c>
      <c r="R43" s="283"/>
      <c r="S43" s="187"/>
      <c r="T43" s="69"/>
      <c r="U43" s="69"/>
      <c r="Y43" s="178"/>
    </row>
    <row r="44" spans="2:25" s="236" customFormat="1" ht="18" customHeight="1" thickBot="1" x14ac:dyDescent="0.25">
      <c r="B44" s="230"/>
      <c r="C44" s="69"/>
      <c r="D44" s="805"/>
      <c r="E44" s="806"/>
      <c r="F44" s="807"/>
      <c r="G44" s="253"/>
      <c r="H44" s="752" t="s">
        <v>182</v>
      </c>
      <c r="I44" s="752"/>
      <c r="J44" s="752"/>
      <c r="K44" s="752"/>
      <c r="L44" s="254"/>
      <c r="M44" s="255" t="s">
        <v>189</v>
      </c>
      <c r="N44" s="408">
        <f>SUM(N39:N43)</f>
        <v>0</v>
      </c>
      <c r="O44" s="409">
        <f>SUM(O39:O41)</f>
        <v>0</v>
      </c>
      <c r="P44" s="256"/>
      <c r="Q44" s="407">
        <f>SUM(Q39:Q43)</f>
        <v>0</v>
      </c>
      <c r="R44" s="285"/>
      <c r="S44" s="187"/>
      <c r="T44" s="69"/>
      <c r="U44" s="69"/>
      <c r="Y44" s="178"/>
    </row>
    <row r="45" spans="2:25" s="236" customFormat="1" ht="18" customHeight="1" thickTop="1" x14ac:dyDescent="0.2">
      <c r="B45" s="230"/>
      <c r="C45" s="69"/>
      <c r="D45" s="774" t="s">
        <v>190</v>
      </c>
      <c r="E45" s="775"/>
      <c r="F45" s="776"/>
      <c r="G45" s="257"/>
      <c r="H45" s="783" t="s">
        <v>127</v>
      </c>
      <c r="I45" s="783"/>
      <c r="J45" s="783"/>
      <c r="K45" s="783"/>
      <c r="L45" s="258"/>
      <c r="M45" s="259" t="s">
        <v>22</v>
      </c>
      <c r="N45" s="260">
        <f>SUMIF(その５!$F$8:$F$26,その５!BM94,その５!$AC$8:$AC$26)+SUMIF(その５!$F$54:$F$278,その５!BM94,その５!$AC$54:$AC$278)</f>
        <v>0</v>
      </c>
      <c r="O45" s="261"/>
      <c r="P45" s="326"/>
      <c r="Q45" s="262">
        <f>-ABS(N45*P45)</f>
        <v>0</v>
      </c>
      <c r="R45" s="283"/>
      <c r="S45" s="187"/>
      <c r="T45" s="69"/>
      <c r="U45" s="69"/>
      <c r="Y45" s="178"/>
    </row>
    <row r="46" spans="2:25" s="236" customFormat="1" ht="18" customHeight="1" x14ac:dyDescent="0.2">
      <c r="B46" s="230"/>
      <c r="C46" s="69"/>
      <c r="D46" s="777"/>
      <c r="E46" s="778"/>
      <c r="F46" s="779"/>
      <c r="G46" s="263"/>
      <c r="H46" s="753" t="s">
        <v>129</v>
      </c>
      <c r="I46" s="753"/>
      <c r="J46" s="753"/>
      <c r="K46" s="753"/>
      <c r="L46" s="206"/>
      <c r="M46" s="246" t="s">
        <v>23</v>
      </c>
      <c r="N46" s="247">
        <f>SUMIF(その５!$F$8:$F$26,その５!BM95,その５!$AC$8:$AC$26)+SUMIF(その５!$F$54:$F$278,その５!BM95,その５!$AC$54:$AC$278)</f>
        <v>0</v>
      </c>
      <c r="O46" s="252"/>
      <c r="P46" s="327"/>
      <c r="Q46" s="210">
        <f>-ABS(N46*P46)</f>
        <v>0</v>
      </c>
      <c r="R46" s="283"/>
      <c r="S46" s="187"/>
      <c r="T46" s="69"/>
      <c r="U46" s="69"/>
      <c r="Y46" s="178"/>
    </row>
    <row r="47" spans="2:25" s="236" customFormat="1" ht="18" customHeight="1" thickBot="1" x14ac:dyDescent="0.25">
      <c r="B47" s="230"/>
      <c r="C47" s="69"/>
      <c r="D47" s="780"/>
      <c r="E47" s="781"/>
      <c r="F47" s="782"/>
      <c r="G47" s="264"/>
      <c r="H47" s="752" t="s">
        <v>182</v>
      </c>
      <c r="I47" s="752"/>
      <c r="J47" s="752"/>
      <c r="K47" s="752"/>
      <c r="L47" s="254"/>
      <c r="M47" s="265"/>
      <c r="N47" s="228"/>
      <c r="O47" s="266"/>
      <c r="P47" s="267"/>
      <c r="Q47" s="410">
        <f>SUM(Q45:Q46)</f>
        <v>0</v>
      </c>
      <c r="R47" s="285"/>
      <c r="S47" s="187"/>
      <c r="T47" s="69"/>
      <c r="U47" s="69"/>
      <c r="Y47" s="178"/>
    </row>
    <row r="48" spans="2:25" s="236" customFormat="1" ht="18" customHeight="1" thickTop="1" x14ac:dyDescent="0.2">
      <c r="B48" s="230"/>
      <c r="C48" s="69"/>
      <c r="D48" s="549"/>
      <c r="E48" s="749" t="s">
        <v>317</v>
      </c>
      <c r="F48" s="749"/>
      <c r="G48" s="749"/>
      <c r="H48" s="749"/>
      <c r="I48" s="749"/>
      <c r="J48" s="749"/>
      <c r="K48" s="749"/>
      <c r="L48" s="550"/>
      <c r="M48" s="561"/>
      <c r="N48" s="551"/>
      <c r="O48" s="552"/>
      <c r="P48" s="553"/>
      <c r="Q48" s="590"/>
      <c r="R48" s="285"/>
      <c r="S48" s="187"/>
      <c r="T48" s="69"/>
      <c r="U48" s="69"/>
      <c r="Y48" s="178"/>
    </row>
    <row r="49" spans="2:25" s="236" customFormat="1" ht="18" customHeight="1" x14ac:dyDescent="0.2">
      <c r="B49" s="230"/>
      <c r="C49" s="69"/>
      <c r="D49" s="554"/>
      <c r="E49" s="750" t="s">
        <v>318</v>
      </c>
      <c r="F49" s="750"/>
      <c r="G49" s="750"/>
      <c r="H49" s="750"/>
      <c r="I49" s="750"/>
      <c r="J49" s="750"/>
      <c r="K49" s="750"/>
      <c r="L49" s="555"/>
      <c r="M49" s="562"/>
      <c r="N49" s="556"/>
      <c r="O49" s="557"/>
      <c r="P49" s="558"/>
      <c r="Q49" s="591"/>
      <c r="R49" s="285"/>
      <c r="S49" s="187"/>
      <c r="T49" s="69"/>
      <c r="U49" s="69"/>
      <c r="Y49" s="178"/>
    </row>
    <row r="50" spans="2:25" s="236" customFormat="1" ht="18" customHeight="1" x14ac:dyDescent="0.2">
      <c r="B50" s="230"/>
      <c r="C50" s="69"/>
      <c r="D50" s="554"/>
      <c r="E50" s="750" t="s">
        <v>319</v>
      </c>
      <c r="F50" s="750"/>
      <c r="G50" s="750"/>
      <c r="H50" s="750"/>
      <c r="I50" s="750"/>
      <c r="J50" s="750"/>
      <c r="K50" s="750"/>
      <c r="L50" s="555"/>
      <c r="M50" s="562"/>
      <c r="N50" s="556"/>
      <c r="O50" s="557"/>
      <c r="P50" s="558"/>
      <c r="Q50" s="591"/>
      <c r="R50" s="285"/>
      <c r="S50" s="187"/>
      <c r="T50" s="69"/>
      <c r="U50" s="69"/>
      <c r="Y50" s="178"/>
    </row>
    <row r="51" spans="2:25" s="236" customFormat="1" ht="18" customHeight="1" x14ac:dyDescent="0.2">
      <c r="B51" s="230"/>
      <c r="C51" s="69"/>
      <c r="D51" s="554"/>
      <c r="E51" s="750" t="s">
        <v>320</v>
      </c>
      <c r="F51" s="750"/>
      <c r="G51" s="750"/>
      <c r="H51" s="750"/>
      <c r="I51" s="750"/>
      <c r="J51" s="750"/>
      <c r="K51" s="750"/>
      <c r="L51" s="555"/>
      <c r="M51" s="562"/>
      <c r="N51" s="556"/>
      <c r="O51" s="557"/>
      <c r="P51" s="558"/>
      <c r="Q51" s="591"/>
      <c r="R51" s="285"/>
      <c r="S51" s="187"/>
      <c r="T51" s="69"/>
      <c r="U51" s="69"/>
      <c r="Y51" s="178"/>
    </row>
    <row r="52" spans="2:25" s="236" customFormat="1" ht="18" customHeight="1" thickBot="1" x14ac:dyDescent="0.25">
      <c r="B52" s="230"/>
      <c r="C52" s="69"/>
      <c r="D52" s="559"/>
      <c r="E52" s="751" t="s">
        <v>321</v>
      </c>
      <c r="F52" s="751"/>
      <c r="G52" s="751"/>
      <c r="H52" s="751"/>
      <c r="I52" s="751"/>
      <c r="J52" s="751"/>
      <c r="K52" s="751"/>
      <c r="L52" s="254"/>
      <c r="M52" s="563"/>
      <c r="N52" s="228"/>
      <c r="O52" s="266"/>
      <c r="P52" s="256"/>
      <c r="Q52" s="592"/>
      <c r="R52" s="285"/>
      <c r="S52" s="187"/>
      <c r="T52" s="69"/>
      <c r="U52" s="69"/>
      <c r="Y52" s="178"/>
    </row>
    <row r="53" spans="2:25" s="236" customFormat="1" ht="18" customHeight="1" thickTop="1" thickBot="1" x14ac:dyDescent="0.25">
      <c r="B53" s="230"/>
      <c r="C53" s="69"/>
      <c r="D53" s="560"/>
      <c r="E53" s="748" t="s">
        <v>294</v>
      </c>
      <c r="F53" s="748"/>
      <c r="G53" s="748"/>
      <c r="H53" s="748"/>
      <c r="I53" s="748"/>
      <c r="J53" s="748"/>
      <c r="K53" s="748"/>
      <c r="L53" s="268"/>
      <c r="M53" s="564"/>
      <c r="N53" s="269"/>
      <c r="O53" s="270"/>
      <c r="P53" s="271"/>
      <c r="Q53" s="593"/>
      <c r="R53" s="285"/>
      <c r="S53" s="187"/>
      <c r="T53" s="69"/>
      <c r="U53" s="69"/>
      <c r="Y53" s="178"/>
    </row>
    <row r="54" spans="2:25" s="236" customFormat="1" ht="18" customHeight="1" thickTop="1" thickBot="1" x14ac:dyDescent="0.25">
      <c r="B54" s="230"/>
      <c r="C54" s="69"/>
      <c r="D54" s="272"/>
      <c r="E54" s="784" t="s">
        <v>191</v>
      </c>
      <c r="F54" s="784"/>
      <c r="G54" s="784"/>
      <c r="H54" s="784"/>
      <c r="I54" s="784"/>
      <c r="J54" s="784"/>
      <c r="K54" s="784"/>
      <c r="L54" s="224"/>
      <c r="M54" s="248" t="s">
        <v>181</v>
      </c>
      <c r="N54" s="273"/>
      <c r="O54" s="411">
        <f>O38+O44</f>
        <v>0</v>
      </c>
      <c r="P54" s="274"/>
      <c r="Q54" s="412">
        <f>IF(INT(Q38+Q44+Q47-ABS(Q48+Q49+Q51+Q52+Q53)+ABS(Q50))&lt;0,0,INT(Q38+Q44+Q47-ABS(Q48+Q49+Q51+Q52+Q53)+ABS(Q50)))</f>
        <v>0</v>
      </c>
      <c r="R54" s="285"/>
      <c r="S54" s="187"/>
      <c r="T54" s="69"/>
      <c r="U54" s="69"/>
      <c r="Y54" s="178"/>
    </row>
    <row r="55" spans="2:25" s="236" customFormat="1" ht="18" customHeight="1" thickBot="1" x14ac:dyDescent="0.25">
      <c r="B55" s="230"/>
      <c r="C55" s="69"/>
      <c r="D55" s="275"/>
      <c r="E55" s="773" t="s">
        <v>193</v>
      </c>
      <c r="F55" s="773"/>
      <c r="G55" s="773"/>
      <c r="H55" s="773"/>
      <c r="I55" s="773"/>
      <c r="J55" s="773"/>
      <c r="K55" s="773"/>
      <c r="L55" s="276"/>
      <c r="M55" s="277" t="s">
        <v>24</v>
      </c>
      <c r="N55" s="793">
        <f>INT(O54*0.0258)</f>
        <v>0</v>
      </c>
      <c r="O55" s="794"/>
      <c r="P55" s="278"/>
      <c r="Q55" s="279"/>
      <c r="R55" s="279"/>
      <c r="S55" s="187"/>
      <c r="T55" s="69"/>
      <c r="U55" s="69"/>
      <c r="Y55" s="178"/>
    </row>
    <row r="56" spans="2:25" s="236" customFormat="1" ht="15.75" customHeight="1" x14ac:dyDescent="0.2">
      <c r="B56" s="230"/>
      <c r="C56" s="69"/>
      <c r="D56" s="69" t="s">
        <v>194</v>
      </c>
      <c r="E56" s="222"/>
      <c r="F56" s="222"/>
      <c r="G56" s="222"/>
      <c r="H56" s="222"/>
      <c r="I56" s="280"/>
      <c r="J56" s="280"/>
      <c r="K56" s="281"/>
      <c r="L56" s="280"/>
      <c r="M56" s="282"/>
      <c r="N56" s="283"/>
      <c r="O56" s="283"/>
      <c r="P56" s="284"/>
      <c r="Q56" s="285"/>
      <c r="R56" s="285"/>
      <c r="S56" s="187"/>
      <c r="T56" s="69"/>
      <c r="U56" s="69"/>
      <c r="Y56" s="178"/>
    </row>
    <row r="57" spans="2:25" s="236" customFormat="1" ht="9" customHeight="1" thickBot="1" x14ac:dyDescent="0.25">
      <c r="B57" s="230"/>
      <c r="C57" s="69"/>
      <c r="D57" s="69"/>
      <c r="E57" s="69"/>
      <c r="F57" s="69"/>
      <c r="G57" s="69"/>
      <c r="H57" s="286"/>
      <c r="I57" s="286"/>
      <c r="J57" s="286"/>
      <c r="K57" s="286"/>
      <c r="L57" s="286"/>
      <c r="M57" s="287"/>
      <c r="N57" s="288"/>
      <c r="O57" s="289"/>
      <c r="P57" s="290"/>
      <c r="Q57" s="291"/>
      <c r="R57" s="291"/>
      <c r="S57" s="187"/>
      <c r="T57" s="69"/>
      <c r="U57" s="69"/>
      <c r="Y57" s="178"/>
    </row>
    <row r="58" spans="2:25" ht="18" customHeight="1" x14ac:dyDescent="0.2">
      <c r="B58" s="185"/>
      <c r="C58" s="184"/>
      <c r="D58" s="188"/>
      <c r="E58" s="768" t="s">
        <v>195</v>
      </c>
      <c r="F58" s="769"/>
      <c r="G58" s="769"/>
      <c r="H58" s="766" t="s">
        <v>281</v>
      </c>
      <c r="I58" s="292"/>
      <c r="J58" s="293"/>
      <c r="K58" s="294" t="s">
        <v>282</v>
      </c>
      <c r="L58" s="295"/>
      <c r="M58" s="296" t="s">
        <v>283</v>
      </c>
      <c r="N58" s="361"/>
      <c r="O58" s="297"/>
      <c r="P58" s="519"/>
      <c r="Q58" s="283"/>
      <c r="R58" s="283"/>
      <c r="S58" s="187"/>
      <c r="T58" s="69"/>
      <c r="U58" s="184"/>
    </row>
    <row r="59" spans="2:25" s="236" customFormat="1" ht="18" customHeight="1" thickBot="1" x14ac:dyDescent="0.25">
      <c r="B59" s="230"/>
      <c r="C59" s="69"/>
      <c r="D59" s="298"/>
      <c r="E59" s="770"/>
      <c r="F59" s="770"/>
      <c r="G59" s="770"/>
      <c r="H59" s="767"/>
      <c r="I59" s="299"/>
      <c r="J59" s="300"/>
      <c r="K59" s="301" t="s">
        <v>284</v>
      </c>
      <c r="L59" s="302"/>
      <c r="M59" s="303" t="s">
        <v>185</v>
      </c>
      <c r="N59" s="360"/>
      <c r="O59" s="283"/>
      <c r="P59" s="284"/>
      <c r="Q59" s="285"/>
      <c r="R59" s="285"/>
      <c r="S59" s="187"/>
      <c r="T59" s="69"/>
      <c r="U59" s="69"/>
      <c r="Y59" s="178"/>
    </row>
    <row r="60" spans="2:25" s="236" customFormat="1" ht="18" customHeight="1" x14ac:dyDescent="0.2">
      <c r="B60" s="230"/>
      <c r="C60" s="69"/>
      <c r="D60" s="69"/>
      <c r="E60" s="340"/>
      <c r="F60" s="340"/>
      <c r="G60" s="340"/>
      <c r="H60" s="222"/>
      <c r="I60" s="280"/>
      <c r="J60" s="280"/>
      <c r="K60" s="281"/>
      <c r="L60" s="280"/>
      <c r="M60" s="282"/>
      <c r="N60" s="283"/>
      <c r="O60" s="283"/>
      <c r="P60" s="284"/>
      <c r="Q60" s="285"/>
      <c r="R60" s="285"/>
      <c r="S60" s="187"/>
      <c r="T60" s="69"/>
      <c r="U60" s="69"/>
      <c r="Y60" s="178"/>
    </row>
    <row r="61" spans="2:25" s="236" customFormat="1" ht="3" customHeight="1" x14ac:dyDescent="0.2">
      <c r="B61" s="304"/>
      <c r="C61" s="305"/>
      <c r="D61" s="305"/>
      <c r="E61" s="305"/>
      <c r="F61" s="305"/>
      <c r="G61" s="305"/>
      <c r="H61" s="306"/>
      <c r="I61" s="306"/>
      <c r="J61" s="306"/>
      <c r="K61" s="306"/>
      <c r="L61" s="306"/>
      <c r="M61" s="307"/>
      <c r="N61" s="308"/>
      <c r="O61" s="309"/>
      <c r="P61" s="310"/>
      <c r="Q61" s="311"/>
      <c r="R61" s="311"/>
      <c r="S61" s="217"/>
      <c r="T61" s="69"/>
      <c r="U61" s="69"/>
      <c r="Y61" s="178"/>
    </row>
    <row r="62" spans="2:25" s="236" customFormat="1" ht="13.5" customHeight="1" x14ac:dyDescent="0.2">
      <c r="E62" s="69"/>
      <c r="F62" s="69"/>
      <c r="G62" s="69"/>
      <c r="H62" s="286"/>
      <c r="I62" s="286"/>
      <c r="J62" s="286"/>
      <c r="K62" s="286"/>
      <c r="L62" s="286"/>
      <c r="M62" s="287"/>
      <c r="N62" s="312"/>
      <c r="O62" s="88"/>
      <c r="P62" s="312"/>
      <c r="Q62" s="285"/>
      <c r="R62" s="339" t="s">
        <v>324</v>
      </c>
      <c r="S62" s="520"/>
      <c r="T62" s="69"/>
      <c r="U62" s="69"/>
      <c r="Y62" s="178"/>
    </row>
    <row r="63" spans="2:25" s="236" customFormat="1" ht="13.5" customHeight="1" x14ac:dyDescent="0.2">
      <c r="E63" s="69"/>
      <c r="F63" s="69"/>
      <c r="G63" s="69"/>
      <c r="H63" s="286"/>
      <c r="I63" s="286"/>
      <c r="J63" s="286"/>
      <c r="K63" s="286"/>
      <c r="L63" s="286"/>
      <c r="M63" s="287"/>
      <c r="N63" s="312"/>
      <c r="O63" s="88"/>
      <c r="P63" s="312"/>
      <c r="Q63" s="285"/>
      <c r="R63" s="285"/>
      <c r="S63" s="69"/>
      <c r="T63" s="69"/>
      <c r="U63" s="69"/>
      <c r="Y63" s="313"/>
    </row>
    <row r="64" spans="2:25" s="236" customFormat="1" ht="9" customHeight="1" x14ac:dyDescent="0.2">
      <c r="E64" s="69"/>
      <c r="F64" s="69"/>
      <c r="G64" s="69"/>
      <c r="H64" s="88"/>
      <c r="I64" s="88"/>
      <c r="J64" s="88"/>
      <c r="K64" s="286"/>
      <c r="L64" s="286"/>
      <c r="M64" s="287"/>
      <c r="N64" s="312"/>
      <c r="O64" s="88"/>
      <c r="P64" s="312"/>
      <c r="Q64" s="285"/>
      <c r="R64" s="285"/>
      <c r="S64" s="69"/>
      <c r="T64" s="69"/>
      <c r="U64" s="69"/>
      <c r="Y64" s="313"/>
    </row>
    <row r="65" spans="19:21" x14ac:dyDescent="0.2">
      <c r="S65" s="314"/>
      <c r="T65" s="315"/>
      <c r="U65" s="316"/>
    </row>
    <row r="66" spans="19:21" x14ac:dyDescent="0.2">
      <c r="U66" s="316"/>
    </row>
    <row r="67" spans="19:21" x14ac:dyDescent="0.2">
      <c r="U67" s="316"/>
    </row>
  </sheetData>
  <sheetProtection algorithmName="SHA-512" hashValue="YYtSfeH9P/A6bQzhnhyDegiNQ7yGe86+CM2y9s63l7EZqvzaQSigEbgXEKIV5kIEWZLhg7ZASJBfmtn/rwbhZg==" saltValue="AefsW1cqPfMtp8aNII0r3w==" spinCount="100000" sheet="1" objects="1" scenarios="1"/>
  <mergeCells count="58">
    <mergeCell ref="N55:O55"/>
    <mergeCell ref="I29:I32"/>
    <mergeCell ref="E5:K6"/>
    <mergeCell ref="H13:K13"/>
    <mergeCell ref="H21:H23"/>
    <mergeCell ref="H12:K12"/>
    <mergeCell ref="M5:N5"/>
    <mergeCell ref="D39:F44"/>
    <mergeCell ref="H42:K42"/>
    <mergeCell ref="H38:K38"/>
    <mergeCell ref="H8:K8"/>
    <mergeCell ref="H39:H40"/>
    <mergeCell ref="H7:K7"/>
    <mergeCell ref="H19:H20"/>
    <mergeCell ref="H11:K11"/>
    <mergeCell ref="G17:G18"/>
    <mergeCell ref="G19:G20"/>
    <mergeCell ref="H58:H59"/>
    <mergeCell ref="E58:G59"/>
    <mergeCell ref="H43:K43"/>
    <mergeCell ref="G21:G23"/>
    <mergeCell ref="E55:K55"/>
    <mergeCell ref="H47:K47"/>
    <mergeCell ref="D45:F47"/>
    <mergeCell ref="H46:K46"/>
    <mergeCell ref="H45:K45"/>
    <mergeCell ref="E54:K54"/>
    <mergeCell ref="G39:G40"/>
    <mergeCell ref="G29:G32"/>
    <mergeCell ref="D7:F38"/>
    <mergeCell ref="H28:K28"/>
    <mergeCell ref="H27:K27"/>
    <mergeCell ref="P5:Q5"/>
    <mergeCell ref="H25:K25"/>
    <mergeCell ref="H15:K15"/>
    <mergeCell ref="O5:O6"/>
    <mergeCell ref="H9:K9"/>
    <mergeCell ref="H10:K10"/>
    <mergeCell ref="H44:K44"/>
    <mergeCell ref="H26:K26"/>
    <mergeCell ref="H16:K16"/>
    <mergeCell ref="H14:K14"/>
    <mergeCell ref="H36:K36"/>
    <mergeCell ref="H29:H32"/>
    <mergeCell ref="H24:K24"/>
    <mergeCell ref="I39:I40"/>
    <mergeCell ref="H41:K41"/>
    <mergeCell ref="H37:K37"/>
    <mergeCell ref="H33:K33"/>
    <mergeCell ref="H34:K34"/>
    <mergeCell ref="H35:K35"/>
    <mergeCell ref="H17:H18"/>
    <mergeCell ref="E53:K53"/>
    <mergeCell ref="E48:K48"/>
    <mergeCell ref="E49:K49"/>
    <mergeCell ref="E50:K50"/>
    <mergeCell ref="E51:K51"/>
    <mergeCell ref="E52:K52"/>
  </mergeCells>
  <phoneticPr fontId="20"/>
  <printOptions horizontalCentered="1"/>
  <pageMargins left="0.19685039370078741" right="0.19685039370078741" top="0.62992125984251968" bottom="0.39370078740157483" header="0.43307086614173229" footer="0.19685039370078741"/>
  <pageSetup paperSize="9" scale="79" orientation="portrait" horizontalDpi="300" verticalDpi="36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T44"/>
  <sheetViews>
    <sheetView view="pageBreakPreview" zoomScale="75" zoomScaleNormal="100" workbookViewId="0">
      <pane xSplit="1" topLeftCell="B1" activePane="topRight" state="frozen"/>
      <selection pane="topRight" activeCell="AD46" sqref="AD46"/>
    </sheetView>
  </sheetViews>
  <sheetFormatPr defaultRowHeight="13" x14ac:dyDescent="0.2"/>
  <cols>
    <col min="1" max="1" width="30.7265625" bestFit="1" customWidth="1"/>
    <col min="16" max="16" width="12.7265625" bestFit="1" customWidth="1"/>
    <col min="17" max="17" width="11.6328125" bestFit="1" customWidth="1"/>
    <col min="33" max="33" width="31" bestFit="1" customWidth="1"/>
    <col min="46" max="46" width="11.08984375" bestFit="1" customWidth="1"/>
  </cols>
  <sheetData>
    <row r="1" spans="1:45" ht="13.5" thickBot="1" x14ac:dyDescent="0.25">
      <c r="A1" s="485"/>
      <c r="B1" s="486" t="s">
        <v>254</v>
      </c>
      <c r="P1" s="486" t="s">
        <v>251</v>
      </c>
      <c r="AG1" s="486" t="s">
        <v>253</v>
      </c>
    </row>
    <row r="2" spans="1:45" x14ac:dyDescent="0.2">
      <c r="A2" s="505" t="s">
        <v>247</v>
      </c>
      <c r="B2" s="506" t="s">
        <v>246</v>
      </c>
      <c r="C2" s="506" t="s">
        <v>65</v>
      </c>
      <c r="D2" s="506" t="s">
        <v>0</v>
      </c>
      <c r="E2" s="506" t="s">
        <v>1</v>
      </c>
      <c r="F2" s="506" t="s">
        <v>2</v>
      </c>
      <c r="G2" s="506" t="s">
        <v>3</v>
      </c>
      <c r="H2" s="506" t="s">
        <v>4</v>
      </c>
      <c r="I2" s="506" t="s">
        <v>5</v>
      </c>
      <c r="J2" s="506" t="s">
        <v>6</v>
      </c>
      <c r="K2" s="506" t="s">
        <v>7</v>
      </c>
      <c r="L2" s="506" t="s">
        <v>8</v>
      </c>
      <c r="M2" s="506" t="s">
        <v>9</v>
      </c>
      <c r="N2" s="507" t="s">
        <v>10</v>
      </c>
      <c r="O2" s="469"/>
      <c r="P2" s="509"/>
      <c r="Q2" s="510" t="s">
        <v>246</v>
      </c>
      <c r="R2" s="506" t="s">
        <v>65</v>
      </c>
      <c r="S2" s="506" t="s">
        <v>0</v>
      </c>
      <c r="T2" s="506" t="s">
        <v>1</v>
      </c>
      <c r="U2" s="506" t="s">
        <v>2</v>
      </c>
      <c r="V2" s="506" t="s">
        <v>3</v>
      </c>
      <c r="W2" s="506" t="s">
        <v>4</v>
      </c>
      <c r="X2" s="506" t="s">
        <v>5</v>
      </c>
      <c r="Y2" s="506" t="s">
        <v>6</v>
      </c>
      <c r="Z2" s="506" t="s">
        <v>7</v>
      </c>
      <c r="AA2" s="506" t="s">
        <v>8</v>
      </c>
      <c r="AB2" s="506" t="s">
        <v>9</v>
      </c>
      <c r="AC2" s="507" t="s">
        <v>10</v>
      </c>
      <c r="AE2" s="488" t="s">
        <v>252</v>
      </c>
      <c r="AG2" s="509"/>
      <c r="AH2" s="512" t="s">
        <v>65</v>
      </c>
      <c r="AI2" s="512" t="s">
        <v>0</v>
      </c>
      <c r="AJ2" s="512" t="s">
        <v>1</v>
      </c>
      <c r="AK2" s="512" t="s">
        <v>2</v>
      </c>
      <c r="AL2" s="512" t="s">
        <v>3</v>
      </c>
      <c r="AM2" s="512" t="s">
        <v>4</v>
      </c>
      <c r="AN2" s="512" t="s">
        <v>5</v>
      </c>
      <c r="AO2" s="512" t="s">
        <v>6</v>
      </c>
      <c r="AP2" s="512" t="s">
        <v>7</v>
      </c>
      <c r="AQ2" s="512" t="s">
        <v>8</v>
      </c>
      <c r="AR2" s="512" t="s">
        <v>9</v>
      </c>
      <c r="AS2" s="513" t="s">
        <v>10</v>
      </c>
    </row>
    <row r="3" spans="1:45" x14ac:dyDescent="0.2">
      <c r="A3" s="502" t="s">
        <v>78</v>
      </c>
      <c r="B3" s="503">
        <f>SUMIF(その５!$F$8:$F$26,$A3,その５!$AC$8:$AC$26)+SUMIF(その５!$F$54:$F$278,$A3,その５!$AC$54:$AC$278)</f>
        <v>0</v>
      </c>
      <c r="C3" s="503">
        <f>SUMIF(その５!$F$8:$F$26,$A3,その５!AP$8:AP$26)+SUMIF(その５!$F$54:$F$278,$A3,その５!AP$54:AP$278)</f>
        <v>0</v>
      </c>
      <c r="D3" s="503">
        <f>SUMIF(その５!$F$8:$F$26,$A3,その５!AQ$8:AQ$26)+SUMIF(その５!$F$54:$F$278,$A3,その５!AQ$54:AQ$278)</f>
        <v>0</v>
      </c>
      <c r="E3" s="503">
        <f>SUMIF(その５!$F$8:$F$26,$A3,その５!AR$8:AR$26)+SUMIF(その５!$F$54:$F$278,$A3,その５!AR$54:AR$278)</f>
        <v>0</v>
      </c>
      <c r="F3" s="503">
        <f>SUMIF(その５!$F$8:$F$26,$A3,その５!AS$8:AS$26)+SUMIF(その５!$F$54:$F$278,$A3,その５!AS$54:AS$278)</f>
        <v>0</v>
      </c>
      <c r="G3" s="503">
        <f>SUMIF(その５!$F$8:$F$26,$A3,その５!AT$8:AT$26)+SUMIF(その５!$F$54:$F$278,$A3,その５!AT$54:AT$278)</f>
        <v>0</v>
      </c>
      <c r="H3" s="503">
        <f>SUMIF(その５!$F$8:$F$26,$A3,その５!AU$8:AU$26)+SUMIF(その５!$F$54:$F$278,$A3,その５!AU$54:AU$278)</f>
        <v>0</v>
      </c>
      <c r="I3" s="503">
        <f>SUMIF(その５!$F$8:$F$26,$A3,その５!AV$8:AV$26)+SUMIF(その５!$F$54:$F$278,$A3,その５!AV$54:AV$278)</f>
        <v>0</v>
      </c>
      <c r="J3" s="503">
        <f>SUMIF(その５!$F$8:$F$26,$A3,その５!AW$8:AW$26)+SUMIF(その５!$F$54:$F$278,$A3,その５!AW$54:AW$278)</f>
        <v>0</v>
      </c>
      <c r="K3" s="503">
        <f>SUMIF(その５!$F$8:$F$26,$A3,その５!AX$8:AX$26)+SUMIF(その５!$F$54:$F$278,$A3,その５!AX$54:AX$278)</f>
        <v>0</v>
      </c>
      <c r="L3" s="503">
        <f>SUMIF(その５!$F$8:$F$26,$A3,その５!AY$8:AY$26)+SUMIF(その５!$F$54:$F$278,$A3,その５!AY$54:AY$278)</f>
        <v>0</v>
      </c>
      <c r="M3" s="503">
        <f>SUMIF(その５!$F$8:$F$26,$A3,その５!AZ$8:AZ$26)+SUMIF(その５!$F$54:$F$278,$A3,その５!AZ$54:AZ$278)</f>
        <v>0</v>
      </c>
      <c r="N3" s="504">
        <f>SUMIF(その５!$F$8:$F$26,$A3,その５!BA$8:BA$26)+SUMIF(その５!$F$54:$F$278,$A3,その５!BA$54:BA$278)</f>
        <v>0</v>
      </c>
      <c r="O3" s="465"/>
      <c r="P3" s="502"/>
      <c r="Q3" s="508">
        <f>SUMIF(その５!$F$8:$F$26,$A3,その５!$AG$8:$AG$26)+SUMIF(その５!$F$54:$F$278,$A3,その５!$AG$54:$AG$278)</f>
        <v>0</v>
      </c>
      <c r="R3" s="503">
        <f>IF($B3=0,0,$Q3*C3/$B3)</f>
        <v>0</v>
      </c>
      <c r="S3" s="503">
        <f t="shared" ref="S3:S28" si="0">IF($B3=0,0,$Q3*D3/$B3)</f>
        <v>0</v>
      </c>
      <c r="T3" s="503">
        <f t="shared" ref="T3:T28" si="1">IF($B3=0,0,$Q3*E3/$B3)</f>
        <v>0</v>
      </c>
      <c r="U3" s="503">
        <f t="shared" ref="U3:U28" si="2">IF($B3=0,0,$Q3*F3/$B3)</f>
        <v>0</v>
      </c>
      <c r="V3" s="503">
        <f t="shared" ref="V3:V28" si="3">IF($B3=0,0,$Q3*G3/$B3)</f>
        <v>0</v>
      </c>
      <c r="W3" s="503">
        <f t="shared" ref="W3:W28" si="4">IF($B3=0,0,$Q3*H3/$B3)</f>
        <v>0</v>
      </c>
      <c r="X3" s="503">
        <f t="shared" ref="X3:X28" si="5">IF($B3=0,0,$Q3*I3/$B3)</f>
        <v>0</v>
      </c>
      <c r="Y3" s="503">
        <f t="shared" ref="Y3:Y28" si="6">IF($B3=0,0,$Q3*J3/$B3)</f>
        <v>0</v>
      </c>
      <c r="Z3" s="503">
        <f t="shared" ref="Z3:Z28" si="7">IF($B3=0,0,$Q3*K3/$B3)</f>
        <v>0</v>
      </c>
      <c r="AA3" s="503">
        <f t="shared" ref="AA3:AA28" si="8">IF($B3=0,0,$Q3*L3/$B3)</f>
        <v>0</v>
      </c>
      <c r="AB3" s="503">
        <f t="shared" ref="AB3:AB28" si="9">IF($B3=0,0,$Q3*M3/$B3)</f>
        <v>0</v>
      </c>
      <c r="AC3" s="504">
        <f t="shared" ref="AC3:AC28" si="10">IF($B3=0,0,$Q3*N3/$B3)</f>
        <v>0</v>
      </c>
      <c r="AE3" s="573">
        <f>その６!P7</f>
        <v>1.8700000000000001E-2</v>
      </c>
      <c r="AG3" s="511"/>
      <c r="AH3" s="503">
        <f>R3*$AE3*44/12</f>
        <v>0</v>
      </c>
      <c r="AI3" s="503">
        <f t="shared" ref="AI3:AI28" si="11">S3*$AE3*44/12</f>
        <v>0</v>
      </c>
      <c r="AJ3" s="503">
        <f t="shared" ref="AJ3:AJ28" si="12">T3*$AE3*44/12</f>
        <v>0</v>
      </c>
      <c r="AK3" s="503">
        <f t="shared" ref="AK3:AK28" si="13">U3*$AE3*44/12</f>
        <v>0</v>
      </c>
      <c r="AL3" s="503">
        <f t="shared" ref="AL3:AL28" si="14">V3*$AE3*44/12</f>
        <v>0</v>
      </c>
      <c r="AM3" s="503">
        <f t="shared" ref="AM3:AM28" si="15">W3*$AE3*44/12</f>
        <v>0</v>
      </c>
      <c r="AN3" s="503">
        <f t="shared" ref="AN3:AN28" si="16">X3*$AE3*44/12</f>
        <v>0</v>
      </c>
      <c r="AO3" s="503">
        <f t="shared" ref="AO3:AO28" si="17">Y3*$AE3*44/12</f>
        <v>0</v>
      </c>
      <c r="AP3" s="503">
        <f t="shared" ref="AP3:AP28" si="18">Z3*$AE3*44/12</f>
        <v>0</v>
      </c>
      <c r="AQ3" s="503">
        <f t="shared" ref="AQ3:AQ28" si="19">AA3*$AE3*44/12</f>
        <v>0</v>
      </c>
      <c r="AR3" s="503">
        <f t="shared" ref="AR3:AR28" si="20">AB3*$AE3*44/12</f>
        <v>0</v>
      </c>
      <c r="AS3" s="504">
        <f t="shared" ref="AS3:AS28" si="21">AC3*$AE3*44/12</f>
        <v>0</v>
      </c>
    </row>
    <row r="4" spans="1:45" x14ac:dyDescent="0.2">
      <c r="A4" s="458" t="s">
        <v>81</v>
      </c>
      <c r="B4" s="461">
        <f>SUMIF(その５!$F$8:$F$26,$A4,その５!$AC$8:$AC$26)+SUMIF(その５!$F$54:$F$278,$A4,その５!$AC$54:$AC$278)</f>
        <v>0</v>
      </c>
      <c r="C4" s="461">
        <f>SUMIF(その５!$F$8:$F$26,$A4,その５!AP$8:AP$26)+SUMIF(その５!$F$54:$F$278,$A4,その５!AP$54:AP$278)</f>
        <v>0</v>
      </c>
      <c r="D4" s="461">
        <f>SUMIF(その５!$F$8:$F$26,$A4,その５!AQ$8:AQ$26)+SUMIF(その５!$F$54:$F$278,$A4,その５!AQ$54:AQ$278)</f>
        <v>0</v>
      </c>
      <c r="E4" s="461">
        <f>SUMIF(その５!$F$8:$F$26,$A4,その５!AR$8:AR$26)+SUMIF(その５!$F$54:$F$278,$A4,その５!AR$54:AR$278)</f>
        <v>0</v>
      </c>
      <c r="F4" s="461">
        <f>SUMIF(その５!$F$8:$F$26,$A4,その５!AS$8:AS$26)+SUMIF(その５!$F$54:$F$278,$A4,その５!AS$54:AS$278)</f>
        <v>0</v>
      </c>
      <c r="G4" s="461">
        <f>SUMIF(その５!$F$8:$F$26,$A4,その５!AT$8:AT$26)+SUMIF(その５!$F$54:$F$278,$A4,その５!AT$54:AT$278)</f>
        <v>0</v>
      </c>
      <c r="H4" s="461">
        <f>SUMIF(その５!$F$8:$F$26,$A4,その５!AU$8:AU$26)+SUMIF(その５!$F$54:$F$278,$A4,その５!AU$54:AU$278)</f>
        <v>0</v>
      </c>
      <c r="I4" s="461">
        <f>SUMIF(その５!$F$8:$F$26,$A4,その５!AV$8:AV$26)+SUMIF(その５!$F$54:$F$278,$A4,その５!AV$54:AV$278)</f>
        <v>0</v>
      </c>
      <c r="J4" s="461">
        <f>SUMIF(その５!$F$8:$F$26,$A4,その５!AW$8:AW$26)+SUMIF(その５!$F$54:$F$278,$A4,その５!AW$54:AW$278)</f>
        <v>0</v>
      </c>
      <c r="K4" s="461">
        <f>SUMIF(その５!$F$8:$F$26,$A4,その５!AX$8:AX$26)+SUMIF(その５!$F$54:$F$278,$A4,その５!AX$54:AX$278)</f>
        <v>0</v>
      </c>
      <c r="L4" s="461">
        <f>SUMIF(その５!$F$8:$F$26,$A4,その５!AY$8:AY$26)+SUMIF(その５!$F$54:$F$278,$A4,その５!AY$54:AY$278)</f>
        <v>0</v>
      </c>
      <c r="M4" s="461">
        <f>SUMIF(その５!$F$8:$F$26,$A4,その５!AZ$8:AZ$26)+SUMIF(その５!$F$54:$F$278,$A4,その５!AZ$54:AZ$278)</f>
        <v>0</v>
      </c>
      <c r="N4" s="462">
        <f>SUMIF(その５!$F$8:$F$26,$A4,その５!BA$8:BA$26)+SUMIF(その５!$F$54:$F$278,$A4,その５!BA$54:BA$278)</f>
        <v>0</v>
      </c>
      <c r="O4" s="465"/>
      <c r="P4" s="458"/>
      <c r="Q4" s="478">
        <f>SUMIF(その５!$F$8:$F$26,$A4,その５!$AG$8:$AG$26)+SUMIF(その５!$F$54:$F$278,$A4,その５!$AG$54:$AG$278)</f>
        <v>0</v>
      </c>
      <c r="R4" s="461">
        <f t="shared" ref="R4:R28" si="22">IF($B4=0,0,$Q4*C4/$B4)</f>
        <v>0</v>
      </c>
      <c r="S4" s="461">
        <f t="shared" si="0"/>
        <v>0</v>
      </c>
      <c r="T4" s="461">
        <f t="shared" si="1"/>
        <v>0</v>
      </c>
      <c r="U4" s="461">
        <f t="shared" si="2"/>
        <v>0</v>
      </c>
      <c r="V4" s="461">
        <f t="shared" si="3"/>
        <v>0</v>
      </c>
      <c r="W4" s="461">
        <f t="shared" si="4"/>
        <v>0</v>
      </c>
      <c r="X4" s="461">
        <f t="shared" si="5"/>
        <v>0</v>
      </c>
      <c r="Y4" s="461">
        <f t="shared" si="6"/>
        <v>0</v>
      </c>
      <c r="Z4" s="461">
        <f t="shared" si="7"/>
        <v>0</v>
      </c>
      <c r="AA4" s="461">
        <f t="shared" si="8"/>
        <v>0</v>
      </c>
      <c r="AB4" s="461">
        <f t="shared" si="9"/>
        <v>0</v>
      </c>
      <c r="AC4" s="462">
        <f t="shared" si="10"/>
        <v>0</v>
      </c>
      <c r="AE4" s="573">
        <f>その６!P8</f>
        <v>1.84E-2</v>
      </c>
      <c r="AG4" s="492"/>
      <c r="AH4" s="461">
        <f t="shared" ref="AH4:AH28" si="23">R4*$AE4*44/12</f>
        <v>0</v>
      </c>
      <c r="AI4" s="461">
        <f t="shared" si="11"/>
        <v>0</v>
      </c>
      <c r="AJ4" s="461">
        <f t="shared" si="12"/>
        <v>0</v>
      </c>
      <c r="AK4" s="461">
        <f t="shared" si="13"/>
        <v>0</v>
      </c>
      <c r="AL4" s="461">
        <f t="shared" si="14"/>
        <v>0</v>
      </c>
      <c r="AM4" s="461">
        <f t="shared" si="15"/>
        <v>0</v>
      </c>
      <c r="AN4" s="461">
        <f t="shared" si="16"/>
        <v>0</v>
      </c>
      <c r="AO4" s="461">
        <f t="shared" si="17"/>
        <v>0</v>
      </c>
      <c r="AP4" s="461">
        <f t="shared" si="18"/>
        <v>0</v>
      </c>
      <c r="AQ4" s="461">
        <f t="shared" si="19"/>
        <v>0</v>
      </c>
      <c r="AR4" s="461">
        <f t="shared" si="20"/>
        <v>0</v>
      </c>
      <c r="AS4" s="462">
        <f t="shared" si="21"/>
        <v>0</v>
      </c>
    </row>
    <row r="5" spans="1:45" x14ac:dyDescent="0.2">
      <c r="A5" s="458" t="s">
        <v>12</v>
      </c>
      <c r="B5" s="461">
        <f>SUMIF(その５!$F$8:$F$26,$A5,その５!$AC$8:$AC$26)+SUMIF(その５!$F$54:$F$278,$A5,その５!$AC$54:$AC$278)</f>
        <v>0</v>
      </c>
      <c r="C5" s="461">
        <f>SUMIF(その５!$F$8:$F$26,$A5,その５!AP$8:AP$26)+SUMIF(その５!$F$54:$F$278,$A5,その５!AP$54:AP$278)</f>
        <v>0</v>
      </c>
      <c r="D5" s="461">
        <f>SUMIF(その５!$F$8:$F$26,$A5,その５!AQ$8:AQ$26)+SUMIF(その５!$F$54:$F$278,$A5,その５!AQ$54:AQ$278)</f>
        <v>0</v>
      </c>
      <c r="E5" s="461">
        <f>SUMIF(その５!$F$8:$F$26,$A5,その５!AR$8:AR$26)+SUMIF(その５!$F$54:$F$278,$A5,その５!AR$54:AR$278)</f>
        <v>0</v>
      </c>
      <c r="F5" s="461">
        <f>SUMIF(その５!$F$8:$F$26,$A5,その５!AS$8:AS$26)+SUMIF(その５!$F$54:$F$278,$A5,その５!AS$54:AS$278)</f>
        <v>0</v>
      </c>
      <c r="G5" s="461">
        <f>SUMIF(その５!$F$8:$F$26,$A5,その５!AT$8:AT$26)+SUMIF(その５!$F$54:$F$278,$A5,その５!AT$54:AT$278)</f>
        <v>0</v>
      </c>
      <c r="H5" s="461">
        <f>SUMIF(その５!$F$8:$F$26,$A5,その５!AU$8:AU$26)+SUMIF(その５!$F$54:$F$278,$A5,その５!AU$54:AU$278)</f>
        <v>0</v>
      </c>
      <c r="I5" s="461">
        <f>SUMIF(その５!$F$8:$F$26,$A5,その５!AV$8:AV$26)+SUMIF(その５!$F$54:$F$278,$A5,その５!AV$54:AV$278)</f>
        <v>0</v>
      </c>
      <c r="J5" s="461">
        <f>SUMIF(その５!$F$8:$F$26,$A5,その５!AW$8:AW$26)+SUMIF(その５!$F$54:$F$278,$A5,その５!AW$54:AW$278)</f>
        <v>0</v>
      </c>
      <c r="K5" s="461">
        <f>SUMIF(その５!$F$8:$F$26,$A5,その５!AX$8:AX$26)+SUMIF(その５!$F$54:$F$278,$A5,その５!AX$54:AX$278)</f>
        <v>0</v>
      </c>
      <c r="L5" s="461">
        <f>SUMIF(その５!$F$8:$F$26,$A5,その５!AY$8:AY$26)+SUMIF(その５!$F$54:$F$278,$A5,その５!AY$54:AY$278)</f>
        <v>0</v>
      </c>
      <c r="M5" s="461">
        <f>SUMIF(その５!$F$8:$F$26,$A5,その５!AZ$8:AZ$26)+SUMIF(その５!$F$54:$F$278,$A5,その５!AZ$54:AZ$278)</f>
        <v>0</v>
      </c>
      <c r="N5" s="462">
        <f>SUMIF(その５!$F$8:$F$26,$A5,その５!BA$8:BA$26)+SUMIF(その５!$F$54:$F$278,$A5,その５!BA$54:BA$278)</f>
        <v>0</v>
      </c>
      <c r="O5" s="465"/>
      <c r="P5" s="458"/>
      <c r="Q5" s="478">
        <f>SUMIF(その５!$F$8:$F$26,$A5,その５!$AG$8:$AG$26)+SUMIF(その５!$F$54:$F$278,$A5,その５!$AG$54:$AG$278)</f>
        <v>0</v>
      </c>
      <c r="R5" s="461">
        <f t="shared" si="22"/>
        <v>0</v>
      </c>
      <c r="S5" s="461">
        <f t="shared" si="0"/>
        <v>0</v>
      </c>
      <c r="T5" s="461">
        <f t="shared" si="1"/>
        <v>0</v>
      </c>
      <c r="U5" s="461">
        <f t="shared" si="2"/>
        <v>0</v>
      </c>
      <c r="V5" s="461">
        <f t="shared" si="3"/>
        <v>0</v>
      </c>
      <c r="W5" s="461">
        <f t="shared" si="4"/>
        <v>0</v>
      </c>
      <c r="X5" s="461">
        <f t="shared" si="5"/>
        <v>0</v>
      </c>
      <c r="Y5" s="461">
        <f t="shared" si="6"/>
        <v>0</v>
      </c>
      <c r="Z5" s="461">
        <f t="shared" si="7"/>
        <v>0</v>
      </c>
      <c r="AA5" s="461">
        <f t="shared" si="8"/>
        <v>0</v>
      </c>
      <c r="AB5" s="461">
        <f t="shared" si="9"/>
        <v>0</v>
      </c>
      <c r="AC5" s="462">
        <f t="shared" si="10"/>
        <v>0</v>
      </c>
      <c r="AE5" s="573">
        <f>その６!P9</f>
        <v>1.83E-2</v>
      </c>
      <c r="AG5" s="492"/>
      <c r="AH5" s="461">
        <f t="shared" si="23"/>
        <v>0</v>
      </c>
      <c r="AI5" s="461">
        <f t="shared" si="11"/>
        <v>0</v>
      </c>
      <c r="AJ5" s="461">
        <f t="shared" si="12"/>
        <v>0</v>
      </c>
      <c r="AK5" s="461">
        <f t="shared" si="13"/>
        <v>0</v>
      </c>
      <c r="AL5" s="461">
        <f t="shared" si="14"/>
        <v>0</v>
      </c>
      <c r="AM5" s="461">
        <f t="shared" si="15"/>
        <v>0</v>
      </c>
      <c r="AN5" s="461">
        <f t="shared" si="16"/>
        <v>0</v>
      </c>
      <c r="AO5" s="461">
        <f t="shared" si="17"/>
        <v>0</v>
      </c>
      <c r="AP5" s="461">
        <f t="shared" si="18"/>
        <v>0</v>
      </c>
      <c r="AQ5" s="461">
        <f t="shared" si="19"/>
        <v>0</v>
      </c>
      <c r="AR5" s="461">
        <f t="shared" si="20"/>
        <v>0</v>
      </c>
      <c r="AS5" s="462">
        <f t="shared" si="21"/>
        <v>0</v>
      </c>
    </row>
    <row r="6" spans="1:45" x14ac:dyDescent="0.2">
      <c r="A6" s="458" t="s">
        <v>13</v>
      </c>
      <c r="B6" s="461">
        <f>SUMIF(その５!$F$8:$F$26,$A6,その５!$AC$8:$AC$26)+SUMIF(その５!$F$54:$F$278,$A6,その５!$AC$54:$AC$278)</f>
        <v>0</v>
      </c>
      <c r="C6" s="461">
        <f>SUMIF(その５!$F$8:$F$26,$A6,その５!AP$8:AP$26)+SUMIF(その５!$F$54:$F$278,$A6,その５!AP$54:AP$278)</f>
        <v>0</v>
      </c>
      <c r="D6" s="461">
        <f>SUMIF(その５!$F$8:$F$26,$A6,その５!AQ$8:AQ$26)+SUMIF(その５!$F$54:$F$278,$A6,その５!AQ$54:AQ$278)</f>
        <v>0</v>
      </c>
      <c r="E6" s="461">
        <f>SUMIF(その５!$F$8:$F$26,$A6,その５!AR$8:AR$26)+SUMIF(その５!$F$54:$F$278,$A6,その５!AR$54:AR$278)</f>
        <v>0</v>
      </c>
      <c r="F6" s="461">
        <f>SUMIF(その５!$F$8:$F$26,$A6,その５!AS$8:AS$26)+SUMIF(その５!$F$54:$F$278,$A6,その５!AS$54:AS$278)</f>
        <v>0</v>
      </c>
      <c r="G6" s="461">
        <f>SUMIF(その５!$F$8:$F$26,$A6,その５!AT$8:AT$26)+SUMIF(その５!$F$54:$F$278,$A6,その５!AT$54:AT$278)</f>
        <v>0</v>
      </c>
      <c r="H6" s="461">
        <f>SUMIF(その５!$F$8:$F$26,$A6,その５!AU$8:AU$26)+SUMIF(その５!$F$54:$F$278,$A6,その５!AU$54:AU$278)</f>
        <v>0</v>
      </c>
      <c r="I6" s="461">
        <f>SUMIF(その５!$F$8:$F$26,$A6,その５!AV$8:AV$26)+SUMIF(その５!$F$54:$F$278,$A6,その５!AV$54:AV$278)</f>
        <v>0</v>
      </c>
      <c r="J6" s="461">
        <f>SUMIF(その５!$F$8:$F$26,$A6,その５!AW$8:AW$26)+SUMIF(その５!$F$54:$F$278,$A6,その５!AW$54:AW$278)</f>
        <v>0</v>
      </c>
      <c r="K6" s="461">
        <f>SUMIF(その５!$F$8:$F$26,$A6,その５!AX$8:AX$26)+SUMIF(その５!$F$54:$F$278,$A6,その５!AX$54:AX$278)</f>
        <v>0</v>
      </c>
      <c r="L6" s="461">
        <f>SUMIF(その５!$F$8:$F$26,$A6,その５!AY$8:AY$26)+SUMIF(その５!$F$54:$F$278,$A6,その５!AY$54:AY$278)</f>
        <v>0</v>
      </c>
      <c r="M6" s="461">
        <f>SUMIF(その５!$F$8:$F$26,$A6,その５!AZ$8:AZ$26)+SUMIF(その５!$F$54:$F$278,$A6,その５!AZ$54:AZ$278)</f>
        <v>0</v>
      </c>
      <c r="N6" s="462">
        <f>SUMIF(その５!$F$8:$F$26,$A6,その５!BA$8:BA$26)+SUMIF(その５!$F$54:$F$278,$A6,その５!BA$54:BA$278)</f>
        <v>0</v>
      </c>
      <c r="O6" s="465"/>
      <c r="P6" s="458"/>
      <c r="Q6" s="478">
        <f>SUMIF(その５!$F$8:$F$26,$A6,その５!$AG$8:$AG$26)+SUMIF(その５!$F$54:$F$278,$A6,その５!$AG$54:$AG$278)</f>
        <v>0</v>
      </c>
      <c r="R6" s="461">
        <f t="shared" si="22"/>
        <v>0</v>
      </c>
      <c r="S6" s="461">
        <f t="shared" si="0"/>
        <v>0</v>
      </c>
      <c r="T6" s="461">
        <f t="shared" si="1"/>
        <v>0</v>
      </c>
      <c r="U6" s="461">
        <f t="shared" si="2"/>
        <v>0</v>
      </c>
      <c r="V6" s="461">
        <f t="shared" si="3"/>
        <v>0</v>
      </c>
      <c r="W6" s="461">
        <f t="shared" si="4"/>
        <v>0</v>
      </c>
      <c r="X6" s="461">
        <f t="shared" si="5"/>
        <v>0</v>
      </c>
      <c r="Y6" s="461">
        <f t="shared" si="6"/>
        <v>0</v>
      </c>
      <c r="Z6" s="461">
        <f t="shared" si="7"/>
        <v>0</v>
      </c>
      <c r="AA6" s="461">
        <f t="shared" si="8"/>
        <v>0</v>
      </c>
      <c r="AB6" s="461">
        <f t="shared" si="9"/>
        <v>0</v>
      </c>
      <c r="AC6" s="462">
        <f t="shared" si="10"/>
        <v>0</v>
      </c>
      <c r="AE6" s="573">
        <f>その６!P10</f>
        <v>1.8200000000000001E-2</v>
      </c>
      <c r="AG6" s="492"/>
      <c r="AH6" s="461">
        <f t="shared" si="23"/>
        <v>0</v>
      </c>
      <c r="AI6" s="461">
        <f t="shared" si="11"/>
        <v>0</v>
      </c>
      <c r="AJ6" s="461">
        <f t="shared" si="12"/>
        <v>0</v>
      </c>
      <c r="AK6" s="461">
        <f t="shared" si="13"/>
        <v>0</v>
      </c>
      <c r="AL6" s="461">
        <f t="shared" si="14"/>
        <v>0</v>
      </c>
      <c r="AM6" s="461">
        <f t="shared" si="15"/>
        <v>0</v>
      </c>
      <c r="AN6" s="461">
        <f t="shared" si="16"/>
        <v>0</v>
      </c>
      <c r="AO6" s="461">
        <f t="shared" si="17"/>
        <v>0</v>
      </c>
      <c r="AP6" s="461">
        <f t="shared" si="18"/>
        <v>0</v>
      </c>
      <c r="AQ6" s="461">
        <f t="shared" si="19"/>
        <v>0</v>
      </c>
      <c r="AR6" s="461">
        <f t="shared" si="20"/>
        <v>0</v>
      </c>
      <c r="AS6" s="462">
        <f t="shared" si="21"/>
        <v>0</v>
      </c>
    </row>
    <row r="7" spans="1:45" x14ac:dyDescent="0.2">
      <c r="A7" s="458" t="s">
        <v>86</v>
      </c>
      <c r="B7" s="461">
        <f>SUMIF(その５!$F$8:$F$26,$A7,その５!$AC$8:$AC$26)+SUMIF(その５!$F$54:$F$278,$A7,その５!$AC$54:$AC$278)</f>
        <v>0</v>
      </c>
      <c r="C7" s="461">
        <f>SUMIF(その５!$F$8:$F$26,$A7,その５!AP$8:AP$26)+SUMIF(その５!$F$54:$F$278,$A7,その５!AP$54:AP$278)</f>
        <v>0</v>
      </c>
      <c r="D7" s="461">
        <f>SUMIF(その５!$F$8:$F$26,$A7,その５!AQ$8:AQ$26)+SUMIF(その５!$F$54:$F$278,$A7,その５!AQ$54:AQ$278)</f>
        <v>0</v>
      </c>
      <c r="E7" s="461">
        <f>SUMIF(その５!$F$8:$F$26,$A7,その５!AR$8:AR$26)+SUMIF(その５!$F$54:$F$278,$A7,その５!AR$54:AR$278)</f>
        <v>0</v>
      </c>
      <c r="F7" s="461">
        <f>SUMIF(その５!$F$8:$F$26,$A7,その５!AS$8:AS$26)+SUMIF(その５!$F$54:$F$278,$A7,その５!AS$54:AS$278)</f>
        <v>0</v>
      </c>
      <c r="G7" s="461">
        <f>SUMIF(その５!$F$8:$F$26,$A7,その５!AT$8:AT$26)+SUMIF(その５!$F$54:$F$278,$A7,その５!AT$54:AT$278)</f>
        <v>0</v>
      </c>
      <c r="H7" s="461">
        <f>SUMIF(その５!$F$8:$F$26,$A7,その５!AU$8:AU$26)+SUMIF(その５!$F$54:$F$278,$A7,その５!AU$54:AU$278)</f>
        <v>0</v>
      </c>
      <c r="I7" s="461">
        <f>SUMIF(その５!$F$8:$F$26,$A7,その５!AV$8:AV$26)+SUMIF(その５!$F$54:$F$278,$A7,その５!AV$54:AV$278)</f>
        <v>0</v>
      </c>
      <c r="J7" s="461">
        <f>SUMIF(その５!$F$8:$F$26,$A7,その５!AW$8:AW$26)+SUMIF(その５!$F$54:$F$278,$A7,その５!AW$54:AW$278)</f>
        <v>0</v>
      </c>
      <c r="K7" s="461">
        <f>SUMIF(その５!$F$8:$F$26,$A7,その５!AX$8:AX$26)+SUMIF(その５!$F$54:$F$278,$A7,その５!AX$54:AX$278)</f>
        <v>0</v>
      </c>
      <c r="L7" s="461">
        <f>SUMIF(その５!$F$8:$F$26,$A7,その５!AY$8:AY$26)+SUMIF(その５!$F$54:$F$278,$A7,その５!AY$54:AY$278)</f>
        <v>0</v>
      </c>
      <c r="M7" s="461">
        <f>SUMIF(その５!$F$8:$F$26,$A7,その５!AZ$8:AZ$26)+SUMIF(その５!$F$54:$F$278,$A7,その５!AZ$54:AZ$278)</f>
        <v>0</v>
      </c>
      <c r="N7" s="462">
        <f>SUMIF(その５!$F$8:$F$26,$A7,その５!BA$8:BA$26)+SUMIF(その５!$F$54:$F$278,$A7,その５!BA$54:BA$278)</f>
        <v>0</v>
      </c>
      <c r="O7" s="465"/>
      <c r="P7" s="458"/>
      <c r="Q7" s="478">
        <f>SUMIF(その５!$F$8:$F$26,$A7,その５!$AG$8:$AG$26)+SUMIF(その５!$F$54:$F$278,$A7,その５!$AG$54:$AG$278)</f>
        <v>0</v>
      </c>
      <c r="R7" s="461">
        <f t="shared" si="22"/>
        <v>0</v>
      </c>
      <c r="S7" s="461">
        <f t="shared" si="0"/>
        <v>0</v>
      </c>
      <c r="T7" s="461">
        <f t="shared" si="1"/>
        <v>0</v>
      </c>
      <c r="U7" s="461">
        <f t="shared" si="2"/>
        <v>0</v>
      </c>
      <c r="V7" s="461">
        <f t="shared" si="3"/>
        <v>0</v>
      </c>
      <c r="W7" s="461">
        <f t="shared" si="4"/>
        <v>0</v>
      </c>
      <c r="X7" s="461">
        <f t="shared" si="5"/>
        <v>0</v>
      </c>
      <c r="Y7" s="461">
        <f t="shared" si="6"/>
        <v>0</v>
      </c>
      <c r="Z7" s="461">
        <f t="shared" si="7"/>
        <v>0</v>
      </c>
      <c r="AA7" s="461">
        <f t="shared" si="8"/>
        <v>0</v>
      </c>
      <c r="AB7" s="461">
        <f t="shared" si="9"/>
        <v>0</v>
      </c>
      <c r="AC7" s="462">
        <f t="shared" si="10"/>
        <v>0</v>
      </c>
      <c r="AE7" s="573">
        <f>その６!P11</f>
        <v>1.8499999999999999E-2</v>
      </c>
      <c r="AG7" s="492"/>
      <c r="AH7" s="461">
        <f t="shared" si="23"/>
        <v>0</v>
      </c>
      <c r="AI7" s="461">
        <f t="shared" si="11"/>
        <v>0</v>
      </c>
      <c r="AJ7" s="461">
        <f t="shared" si="12"/>
        <v>0</v>
      </c>
      <c r="AK7" s="461">
        <f t="shared" si="13"/>
        <v>0</v>
      </c>
      <c r="AL7" s="461">
        <f t="shared" si="14"/>
        <v>0</v>
      </c>
      <c r="AM7" s="461">
        <f t="shared" si="15"/>
        <v>0</v>
      </c>
      <c r="AN7" s="461">
        <f t="shared" si="16"/>
        <v>0</v>
      </c>
      <c r="AO7" s="461">
        <f t="shared" si="17"/>
        <v>0</v>
      </c>
      <c r="AP7" s="461">
        <f t="shared" si="18"/>
        <v>0</v>
      </c>
      <c r="AQ7" s="461">
        <f t="shared" si="19"/>
        <v>0</v>
      </c>
      <c r="AR7" s="461">
        <f t="shared" si="20"/>
        <v>0</v>
      </c>
      <c r="AS7" s="462">
        <f t="shared" si="21"/>
        <v>0</v>
      </c>
    </row>
    <row r="8" spans="1:45" x14ac:dyDescent="0.2">
      <c r="A8" s="458" t="s">
        <v>89</v>
      </c>
      <c r="B8" s="461">
        <f>SUMIF(その５!$F$8:$F$26,$A8,その５!$AC$8:$AC$26)+SUMIF(その５!$F$54:$F$278,$A8,その５!$AC$54:$AC$278)</f>
        <v>0</v>
      </c>
      <c r="C8" s="461">
        <f>SUMIF(その５!$F$8:$F$26,$A8,その５!AP$8:AP$26)+SUMIF(その５!$F$54:$F$278,$A8,その５!AP$54:AP$278)</f>
        <v>0</v>
      </c>
      <c r="D8" s="461">
        <f>SUMIF(その５!$F$8:$F$26,$A8,その５!AQ$8:AQ$26)+SUMIF(その５!$F$54:$F$278,$A8,その５!AQ$54:AQ$278)</f>
        <v>0</v>
      </c>
      <c r="E8" s="461">
        <f>SUMIF(その５!$F$8:$F$26,$A8,その５!AR$8:AR$26)+SUMIF(その５!$F$54:$F$278,$A8,その５!AR$54:AR$278)</f>
        <v>0</v>
      </c>
      <c r="F8" s="461">
        <f>SUMIF(その５!$F$8:$F$26,$A8,その５!AS$8:AS$26)+SUMIF(その５!$F$54:$F$278,$A8,その５!AS$54:AS$278)</f>
        <v>0</v>
      </c>
      <c r="G8" s="461">
        <f>SUMIF(その５!$F$8:$F$26,$A8,その５!AT$8:AT$26)+SUMIF(その５!$F$54:$F$278,$A8,その５!AT$54:AT$278)</f>
        <v>0</v>
      </c>
      <c r="H8" s="461">
        <f>SUMIF(その５!$F$8:$F$26,$A8,その５!AU$8:AU$26)+SUMIF(その５!$F$54:$F$278,$A8,その５!AU$54:AU$278)</f>
        <v>0</v>
      </c>
      <c r="I8" s="461">
        <f>SUMIF(その５!$F$8:$F$26,$A8,その５!AV$8:AV$26)+SUMIF(その５!$F$54:$F$278,$A8,その５!AV$54:AV$278)</f>
        <v>0</v>
      </c>
      <c r="J8" s="461">
        <f>SUMIF(その５!$F$8:$F$26,$A8,その５!AW$8:AW$26)+SUMIF(その５!$F$54:$F$278,$A8,その５!AW$54:AW$278)</f>
        <v>0</v>
      </c>
      <c r="K8" s="461">
        <f>SUMIF(その５!$F$8:$F$26,$A8,その５!AX$8:AX$26)+SUMIF(その５!$F$54:$F$278,$A8,その５!AX$54:AX$278)</f>
        <v>0</v>
      </c>
      <c r="L8" s="461">
        <f>SUMIF(その５!$F$8:$F$26,$A8,その５!AY$8:AY$26)+SUMIF(その５!$F$54:$F$278,$A8,その５!AY$54:AY$278)</f>
        <v>0</v>
      </c>
      <c r="M8" s="461">
        <f>SUMIF(その５!$F$8:$F$26,$A8,その５!AZ$8:AZ$26)+SUMIF(その５!$F$54:$F$278,$A8,その５!AZ$54:AZ$278)</f>
        <v>0</v>
      </c>
      <c r="N8" s="462">
        <f>SUMIF(その５!$F$8:$F$26,$A8,その５!BA$8:BA$26)+SUMIF(その５!$F$54:$F$278,$A8,その５!BA$54:BA$278)</f>
        <v>0</v>
      </c>
      <c r="O8" s="465"/>
      <c r="P8" s="458"/>
      <c r="Q8" s="478">
        <f>SUMIF(その５!$F$8:$F$26,$A8,その５!$AG$8:$AG$26)+SUMIF(その５!$F$54:$F$278,$A8,その５!$AG$54:$AG$278)</f>
        <v>0</v>
      </c>
      <c r="R8" s="461">
        <f t="shared" si="22"/>
        <v>0</v>
      </c>
      <c r="S8" s="461">
        <f t="shared" si="0"/>
        <v>0</v>
      </c>
      <c r="T8" s="461">
        <f t="shared" si="1"/>
        <v>0</v>
      </c>
      <c r="U8" s="461">
        <f t="shared" si="2"/>
        <v>0</v>
      </c>
      <c r="V8" s="461">
        <f t="shared" si="3"/>
        <v>0</v>
      </c>
      <c r="W8" s="461">
        <f t="shared" si="4"/>
        <v>0</v>
      </c>
      <c r="X8" s="461">
        <f t="shared" si="5"/>
        <v>0</v>
      </c>
      <c r="Y8" s="461">
        <f t="shared" si="6"/>
        <v>0</v>
      </c>
      <c r="Z8" s="461">
        <f t="shared" si="7"/>
        <v>0</v>
      </c>
      <c r="AA8" s="461">
        <f t="shared" si="8"/>
        <v>0</v>
      </c>
      <c r="AB8" s="461">
        <f t="shared" si="9"/>
        <v>0</v>
      </c>
      <c r="AC8" s="462">
        <f t="shared" si="10"/>
        <v>0</v>
      </c>
      <c r="AE8" s="573">
        <f>その６!P12</f>
        <v>1.8700000000000001E-2</v>
      </c>
      <c r="AG8" s="492"/>
      <c r="AH8" s="461">
        <f t="shared" si="23"/>
        <v>0</v>
      </c>
      <c r="AI8" s="461">
        <f t="shared" si="11"/>
        <v>0</v>
      </c>
      <c r="AJ8" s="461">
        <f t="shared" si="12"/>
        <v>0</v>
      </c>
      <c r="AK8" s="461">
        <f t="shared" si="13"/>
        <v>0</v>
      </c>
      <c r="AL8" s="461">
        <f t="shared" si="14"/>
        <v>0</v>
      </c>
      <c r="AM8" s="461">
        <f t="shared" si="15"/>
        <v>0</v>
      </c>
      <c r="AN8" s="461">
        <f t="shared" si="16"/>
        <v>0</v>
      </c>
      <c r="AO8" s="461">
        <f t="shared" si="17"/>
        <v>0</v>
      </c>
      <c r="AP8" s="461">
        <f t="shared" si="18"/>
        <v>0</v>
      </c>
      <c r="AQ8" s="461">
        <f t="shared" si="19"/>
        <v>0</v>
      </c>
      <c r="AR8" s="461">
        <f t="shared" si="20"/>
        <v>0</v>
      </c>
      <c r="AS8" s="462">
        <f t="shared" si="21"/>
        <v>0</v>
      </c>
    </row>
    <row r="9" spans="1:45" x14ac:dyDescent="0.2">
      <c r="A9" s="458" t="s">
        <v>91</v>
      </c>
      <c r="B9" s="461">
        <f>SUMIF(その５!$F$8:$F$26,$A9,その５!$AC$8:$AC$26)+SUMIF(その５!$F$54:$F$278,$A9,その５!$AC$54:$AC$278)</f>
        <v>0</v>
      </c>
      <c r="C9" s="461">
        <f>SUMIF(その５!$F$8:$F$26,$A9,その５!AP$8:AP$26)+SUMIF(その５!$F$54:$F$278,$A9,その５!AP$54:AP$278)</f>
        <v>0</v>
      </c>
      <c r="D9" s="461">
        <f>SUMIF(その５!$F$8:$F$26,$A9,その５!AQ$8:AQ$26)+SUMIF(その５!$F$54:$F$278,$A9,その５!AQ$54:AQ$278)</f>
        <v>0</v>
      </c>
      <c r="E9" s="461">
        <f>SUMIF(その５!$F$8:$F$26,$A9,その５!AR$8:AR$26)+SUMIF(その５!$F$54:$F$278,$A9,その５!AR$54:AR$278)</f>
        <v>0</v>
      </c>
      <c r="F9" s="461">
        <f>SUMIF(その５!$F$8:$F$26,$A9,その５!AS$8:AS$26)+SUMIF(その５!$F$54:$F$278,$A9,その５!AS$54:AS$278)</f>
        <v>0</v>
      </c>
      <c r="G9" s="461">
        <f>SUMIF(その５!$F$8:$F$26,$A9,その５!AT$8:AT$26)+SUMIF(その５!$F$54:$F$278,$A9,その５!AT$54:AT$278)</f>
        <v>0</v>
      </c>
      <c r="H9" s="461">
        <f>SUMIF(その５!$F$8:$F$26,$A9,その５!AU$8:AU$26)+SUMIF(その５!$F$54:$F$278,$A9,その５!AU$54:AU$278)</f>
        <v>0</v>
      </c>
      <c r="I9" s="461">
        <f>SUMIF(その５!$F$8:$F$26,$A9,その５!AV$8:AV$26)+SUMIF(その５!$F$54:$F$278,$A9,その５!AV$54:AV$278)</f>
        <v>0</v>
      </c>
      <c r="J9" s="461">
        <f>SUMIF(その５!$F$8:$F$26,$A9,その５!AW$8:AW$26)+SUMIF(その５!$F$54:$F$278,$A9,その５!AW$54:AW$278)</f>
        <v>0</v>
      </c>
      <c r="K9" s="461">
        <f>SUMIF(その５!$F$8:$F$26,$A9,その５!AX$8:AX$26)+SUMIF(その５!$F$54:$F$278,$A9,その５!AX$54:AX$278)</f>
        <v>0</v>
      </c>
      <c r="L9" s="461">
        <f>SUMIF(その５!$F$8:$F$26,$A9,その５!AY$8:AY$26)+SUMIF(その５!$F$54:$F$278,$A9,その５!AY$54:AY$278)</f>
        <v>0</v>
      </c>
      <c r="M9" s="461">
        <f>SUMIF(その５!$F$8:$F$26,$A9,その５!AZ$8:AZ$26)+SUMIF(その５!$F$54:$F$278,$A9,その５!AZ$54:AZ$278)</f>
        <v>0</v>
      </c>
      <c r="N9" s="462">
        <f>SUMIF(その５!$F$8:$F$26,$A9,その５!BA$8:BA$26)+SUMIF(その５!$F$54:$F$278,$A9,その５!BA$54:BA$278)</f>
        <v>0</v>
      </c>
      <c r="O9" s="465"/>
      <c r="P9" s="458"/>
      <c r="Q9" s="478">
        <f>SUMIF(その５!$F$8:$F$26,$A9,その５!$AG$8:$AG$26)+SUMIF(その５!$F$54:$F$278,$A9,その５!$AG$54:$AG$278)</f>
        <v>0</v>
      </c>
      <c r="R9" s="461">
        <f t="shared" si="22"/>
        <v>0</v>
      </c>
      <c r="S9" s="461">
        <f t="shared" si="0"/>
        <v>0</v>
      </c>
      <c r="T9" s="461">
        <f t="shared" si="1"/>
        <v>0</v>
      </c>
      <c r="U9" s="461">
        <f t="shared" si="2"/>
        <v>0</v>
      </c>
      <c r="V9" s="461">
        <f t="shared" si="3"/>
        <v>0</v>
      </c>
      <c r="W9" s="461">
        <f t="shared" si="4"/>
        <v>0</v>
      </c>
      <c r="X9" s="461">
        <f t="shared" si="5"/>
        <v>0</v>
      </c>
      <c r="Y9" s="461">
        <f t="shared" si="6"/>
        <v>0</v>
      </c>
      <c r="Z9" s="461">
        <f t="shared" si="7"/>
        <v>0</v>
      </c>
      <c r="AA9" s="461">
        <f t="shared" si="8"/>
        <v>0</v>
      </c>
      <c r="AB9" s="461">
        <f t="shared" si="9"/>
        <v>0</v>
      </c>
      <c r="AC9" s="462">
        <f t="shared" si="10"/>
        <v>0</v>
      </c>
      <c r="AE9" s="573">
        <f>その６!P13</f>
        <v>1.89E-2</v>
      </c>
      <c r="AG9" s="492"/>
      <c r="AH9" s="461">
        <f t="shared" si="23"/>
        <v>0</v>
      </c>
      <c r="AI9" s="461">
        <f t="shared" si="11"/>
        <v>0</v>
      </c>
      <c r="AJ9" s="461">
        <f t="shared" si="12"/>
        <v>0</v>
      </c>
      <c r="AK9" s="461">
        <f t="shared" si="13"/>
        <v>0</v>
      </c>
      <c r="AL9" s="461">
        <f t="shared" si="14"/>
        <v>0</v>
      </c>
      <c r="AM9" s="461">
        <f t="shared" si="15"/>
        <v>0</v>
      </c>
      <c r="AN9" s="461">
        <f t="shared" si="16"/>
        <v>0</v>
      </c>
      <c r="AO9" s="461">
        <f t="shared" si="17"/>
        <v>0</v>
      </c>
      <c r="AP9" s="461">
        <f t="shared" si="18"/>
        <v>0</v>
      </c>
      <c r="AQ9" s="461">
        <f t="shared" si="19"/>
        <v>0</v>
      </c>
      <c r="AR9" s="461">
        <f t="shared" si="20"/>
        <v>0</v>
      </c>
      <c r="AS9" s="462">
        <f t="shared" si="21"/>
        <v>0</v>
      </c>
    </row>
    <row r="10" spans="1:45" x14ac:dyDescent="0.2">
      <c r="A10" s="458" t="s">
        <v>14</v>
      </c>
      <c r="B10" s="461">
        <f>SUMIF(その５!$F$8:$F$26,$A10,その５!$AC$8:$AC$26)+SUMIF(その５!$F$54:$F$278,$A10,その５!$AC$54:$AC$278)</f>
        <v>0</v>
      </c>
      <c r="C10" s="461">
        <f>SUMIF(その５!$F$8:$F$26,$A10,その５!AP$8:AP$26)+SUMIF(その５!$F$54:$F$278,$A10,その５!AP$54:AP$278)</f>
        <v>0</v>
      </c>
      <c r="D10" s="461">
        <f>SUMIF(その５!$F$8:$F$26,$A10,その５!AQ$8:AQ$26)+SUMIF(その５!$F$54:$F$278,$A10,その５!AQ$54:AQ$278)</f>
        <v>0</v>
      </c>
      <c r="E10" s="461">
        <f>SUMIF(その５!$F$8:$F$26,$A10,その５!AR$8:AR$26)+SUMIF(その５!$F$54:$F$278,$A10,その５!AR$54:AR$278)</f>
        <v>0</v>
      </c>
      <c r="F10" s="461">
        <f>SUMIF(その５!$F$8:$F$26,$A10,その５!AS$8:AS$26)+SUMIF(その５!$F$54:$F$278,$A10,その５!AS$54:AS$278)</f>
        <v>0</v>
      </c>
      <c r="G10" s="461">
        <f>SUMIF(その５!$F$8:$F$26,$A10,その５!AT$8:AT$26)+SUMIF(その５!$F$54:$F$278,$A10,その５!AT$54:AT$278)</f>
        <v>0</v>
      </c>
      <c r="H10" s="461">
        <f>SUMIF(その５!$F$8:$F$26,$A10,その５!AU$8:AU$26)+SUMIF(その５!$F$54:$F$278,$A10,その５!AU$54:AU$278)</f>
        <v>0</v>
      </c>
      <c r="I10" s="461">
        <f>SUMIF(その５!$F$8:$F$26,$A10,その５!AV$8:AV$26)+SUMIF(その５!$F$54:$F$278,$A10,その５!AV$54:AV$278)</f>
        <v>0</v>
      </c>
      <c r="J10" s="461">
        <f>SUMIF(その５!$F$8:$F$26,$A10,その５!AW$8:AW$26)+SUMIF(その５!$F$54:$F$278,$A10,その５!AW$54:AW$278)</f>
        <v>0</v>
      </c>
      <c r="K10" s="461">
        <f>SUMIF(その５!$F$8:$F$26,$A10,その５!AX$8:AX$26)+SUMIF(その５!$F$54:$F$278,$A10,その５!AX$54:AX$278)</f>
        <v>0</v>
      </c>
      <c r="L10" s="461">
        <f>SUMIF(その５!$F$8:$F$26,$A10,その５!AY$8:AY$26)+SUMIF(その５!$F$54:$F$278,$A10,その５!AY$54:AY$278)</f>
        <v>0</v>
      </c>
      <c r="M10" s="461">
        <f>SUMIF(その５!$F$8:$F$26,$A10,その５!AZ$8:AZ$26)+SUMIF(その５!$F$54:$F$278,$A10,その５!AZ$54:AZ$278)</f>
        <v>0</v>
      </c>
      <c r="N10" s="462">
        <f>SUMIF(その５!$F$8:$F$26,$A10,その５!BA$8:BA$26)+SUMIF(その５!$F$54:$F$278,$A10,その５!BA$54:BA$278)</f>
        <v>0</v>
      </c>
      <c r="O10" s="465"/>
      <c r="P10" s="458"/>
      <c r="Q10" s="478">
        <f>SUMIF(その５!$F$8:$F$26,$A10,その５!$AG$8:$AG$26)+SUMIF(その５!$F$54:$F$278,$A10,その５!$AG$54:$AG$278)</f>
        <v>0</v>
      </c>
      <c r="R10" s="461">
        <f t="shared" si="22"/>
        <v>0</v>
      </c>
      <c r="S10" s="461">
        <f t="shared" si="0"/>
        <v>0</v>
      </c>
      <c r="T10" s="461">
        <f t="shared" si="1"/>
        <v>0</v>
      </c>
      <c r="U10" s="461">
        <f t="shared" si="2"/>
        <v>0</v>
      </c>
      <c r="V10" s="461">
        <f t="shared" si="3"/>
        <v>0</v>
      </c>
      <c r="W10" s="461">
        <f t="shared" si="4"/>
        <v>0</v>
      </c>
      <c r="X10" s="461">
        <f t="shared" si="5"/>
        <v>0</v>
      </c>
      <c r="Y10" s="461">
        <f t="shared" si="6"/>
        <v>0</v>
      </c>
      <c r="Z10" s="461">
        <f t="shared" si="7"/>
        <v>0</v>
      </c>
      <c r="AA10" s="461">
        <f t="shared" si="8"/>
        <v>0</v>
      </c>
      <c r="AB10" s="461">
        <f t="shared" si="9"/>
        <v>0</v>
      </c>
      <c r="AC10" s="462">
        <f t="shared" si="10"/>
        <v>0</v>
      </c>
      <c r="AE10" s="573">
        <f>その６!P14</f>
        <v>1.95E-2</v>
      </c>
      <c r="AG10" s="492"/>
      <c r="AH10" s="461">
        <f t="shared" si="23"/>
        <v>0</v>
      </c>
      <c r="AI10" s="461">
        <f t="shared" si="11"/>
        <v>0</v>
      </c>
      <c r="AJ10" s="461">
        <f t="shared" si="12"/>
        <v>0</v>
      </c>
      <c r="AK10" s="461">
        <f t="shared" si="13"/>
        <v>0</v>
      </c>
      <c r="AL10" s="461">
        <f t="shared" si="14"/>
        <v>0</v>
      </c>
      <c r="AM10" s="461">
        <f t="shared" si="15"/>
        <v>0</v>
      </c>
      <c r="AN10" s="461">
        <f t="shared" si="16"/>
        <v>0</v>
      </c>
      <c r="AO10" s="461">
        <f t="shared" si="17"/>
        <v>0</v>
      </c>
      <c r="AP10" s="461">
        <f t="shared" si="18"/>
        <v>0</v>
      </c>
      <c r="AQ10" s="461">
        <f t="shared" si="19"/>
        <v>0</v>
      </c>
      <c r="AR10" s="461">
        <f t="shared" si="20"/>
        <v>0</v>
      </c>
      <c r="AS10" s="462">
        <f t="shared" si="21"/>
        <v>0</v>
      </c>
    </row>
    <row r="11" spans="1:45" x14ac:dyDescent="0.2">
      <c r="A11" s="458" t="s">
        <v>96</v>
      </c>
      <c r="B11" s="461">
        <f>SUMIF(その５!$F$8:$F$26,$A11,その５!$AC$8:$AC$26)+SUMIF(その５!$F$54:$F$278,$A11,その５!$AC$54:$AC$278)</f>
        <v>0</v>
      </c>
      <c r="C11" s="461">
        <f>SUMIF(その５!$F$8:$F$26,$A11,その５!AP$8:AP$26)+SUMIF(その５!$F$54:$F$278,$A11,その５!AP$54:AP$278)</f>
        <v>0</v>
      </c>
      <c r="D11" s="461">
        <f>SUMIF(その５!$F$8:$F$26,$A11,その５!AQ$8:AQ$26)+SUMIF(その５!$F$54:$F$278,$A11,その５!AQ$54:AQ$278)</f>
        <v>0</v>
      </c>
      <c r="E11" s="461">
        <f>SUMIF(その５!$F$8:$F$26,$A11,その５!AR$8:AR$26)+SUMIF(その５!$F$54:$F$278,$A11,その５!AR$54:AR$278)</f>
        <v>0</v>
      </c>
      <c r="F11" s="461">
        <f>SUMIF(その５!$F$8:$F$26,$A11,その５!AS$8:AS$26)+SUMIF(その５!$F$54:$F$278,$A11,その５!AS$54:AS$278)</f>
        <v>0</v>
      </c>
      <c r="G11" s="461">
        <f>SUMIF(その５!$F$8:$F$26,$A11,その５!AT$8:AT$26)+SUMIF(その５!$F$54:$F$278,$A11,その５!AT$54:AT$278)</f>
        <v>0</v>
      </c>
      <c r="H11" s="461">
        <f>SUMIF(その５!$F$8:$F$26,$A11,その５!AU$8:AU$26)+SUMIF(その５!$F$54:$F$278,$A11,その５!AU$54:AU$278)</f>
        <v>0</v>
      </c>
      <c r="I11" s="461">
        <f>SUMIF(その５!$F$8:$F$26,$A11,その５!AV$8:AV$26)+SUMIF(その５!$F$54:$F$278,$A11,その５!AV$54:AV$278)</f>
        <v>0</v>
      </c>
      <c r="J11" s="461">
        <f>SUMIF(その５!$F$8:$F$26,$A11,その５!AW$8:AW$26)+SUMIF(その５!$F$54:$F$278,$A11,その５!AW$54:AW$278)</f>
        <v>0</v>
      </c>
      <c r="K11" s="461">
        <f>SUMIF(その５!$F$8:$F$26,$A11,その５!AX$8:AX$26)+SUMIF(その５!$F$54:$F$278,$A11,その５!AX$54:AX$278)</f>
        <v>0</v>
      </c>
      <c r="L11" s="461">
        <f>SUMIF(その５!$F$8:$F$26,$A11,その５!AY$8:AY$26)+SUMIF(その５!$F$54:$F$278,$A11,その５!AY$54:AY$278)</f>
        <v>0</v>
      </c>
      <c r="M11" s="461">
        <f>SUMIF(その５!$F$8:$F$26,$A11,その５!AZ$8:AZ$26)+SUMIF(その５!$F$54:$F$278,$A11,その５!AZ$54:AZ$278)</f>
        <v>0</v>
      </c>
      <c r="N11" s="462">
        <f>SUMIF(その５!$F$8:$F$26,$A11,その５!BA$8:BA$26)+SUMIF(その５!$F$54:$F$278,$A11,その５!BA$54:BA$278)</f>
        <v>0</v>
      </c>
      <c r="O11" s="465"/>
      <c r="P11" s="458"/>
      <c r="Q11" s="478">
        <f>SUMIF(その５!$F$8:$F$26,$A11,その５!$AG$8:$AG$26)+SUMIF(その５!$F$54:$F$278,$A11,その５!$AG$54:$AG$278)</f>
        <v>0</v>
      </c>
      <c r="R11" s="461">
        <f t="shared" si="22"/>
        <v>0</v>
      </c>
      <c r="S11" s="461">
        <f t="shared" si="0"/>
        <v>0</v>
      </c>
      <c r="T11" s="461">
        <f t="shared" si="1"/>
        <v>0</v>
      </c>
      <c r="U11" s="461">
        <f t="shared" si="2"/>
        <v>0</v>
      </c>
      <c r="V11" s="461">
        <f t="shared" si="3"/>
        <v>0</v>
      </c>
      <c r="W11" s="461">
        <f t="shared" si="4"/>
        <v>0</v>
      </c>
      <c r="X11" s="461">
        <f t="shared" si="5"/>
        <v>0</v>
      </c>
      <c r="Y11" s="461">
        <f t="shared" si="6"/>
        <v>0</v>
      </c>
      <c r="Z11" s="461">
        <f t="shared" si="7"/>
        <v>0</v>
      </c>
      <c r="AA11" s="461">
        <f t="shared" si="8"/>
        <v>0</v>
      </c>
      <c r="AB11" s="461">
        <f t="shared" si="9"/>
        <v>0</v>
      </c>
      <c r="AC11" s="462">
        <f t="shared" si="10"/>
        <v>0</v>
      </c>
      <c r="AE11" s="573">
        <f>その６!P15</f>
        <v>2.0799999999999999E-2</v>
      </c>
      <c r="AG11" s="492"/>
      <c r="AH11" s="461">
        <f t="shared" si="23"/>
        <v>0</v>
      </c>
      <c r="AI11" s="461">
        <f t="shared" si="11"/>
        <v>0</v>
      </c>
      <c r="AJ11" s="461">
        <f t="shared" si="12"/>
        <v>0</v>
      </c>
      <c r="AK11" s="461">
        <f t="shared" si="13"/>
        <v>0</v>
      </c>
      <c r="AL11" s="461">
        <f t="shared" si="14"/>
        <v>0</v>
      </c>
      <c r="AM11" s="461">
        <f t="shared" si="15"/>
        <v>0</v>
      </c>
      <c r="AN11" s="461">
        <f t="shared" si="16"/>
        <v>0</v>
      </c>
      <c r="AO11" s="461">
        <f t="shared" si="17"/>
        <v>0</v>
      </c>
      <c r="AP11" s="461">
        <f t="shared" si="18"/>
        <v>0</v>
      </c>
      <c r="AQ11" s="461">
        <f t="shared" si="19"/>
        <v>0</v>
      </c>
      <c r="AR11" s="461">
        <f t="shared" si="20"/>
        <v>0</v>
      </c>
      <c r="AS11" s="462">
        <f t="shared" si="21"/>
        <v>0</v>
      </c>
    </row>
    <row r="12" spans="1:45" x14ac:dyDescent="0.2">
      <c r="A12" s="458" t="s">
        <v>98</v>
      </c>
      <c r="B12" s="461">
        <f>SUMIF(その５!$F$8:$F$26,$A12,その５!$AC$8:$AC$26)+SUMIF(その５!$F$54:$F$278,$A12,その５!$AC$54:$AC$278)</f>
        <v>0</v>
      </c>
      <c r="C12" s="461">
        <f>SUMIF(その５!$F$8:$F$26,$A12,その５!AP$8:AP$26)+SUMIF(その５!$F$54:$F$278,$A12,その５!AP$54:AP$278)</f>
        <v>0</v>
      </c>
      <c r="D12" s="461">
        <f>SUMIF(その５!$F$8:$F$26,$A12,その５!AQ$8:AQ$26)+SUMIF(その５!$F$54:$F$278,$A12,その５!AQ$54:AQ$278)</f>
        <v>0</v>
      </c>
      <c r="E12" s="461">
        <f>SUMIF(その５!$F$8:$F$26,$A12,その５!AR$8:AR$26)+SUMIF(その５!$F$54:$F$278,$A12,その５!AR$54:AR$278)</f>
        <v>0</v>
      </c>
      <c r="F12" s="461">
        <f>SUMIF(その５!$F$8:$F$26,$A12,その５!AS$8:AS$26)+SUMIF(その５!$F$54:$F$278,$A12,その５!AS$54:AS$278)</f>
        <v>0</v>
      </c>
      <c r="G12" s="461">
        <f>SUMIF(その５!$F$8:$F$26,$A12,その５!AT$8:AT$26)+SUMIF(その５!$F$54:$F$278,$A12,その５!AT$54:AT$278)</f>
        <v>0</v>
      </c>
      <c r="H12" s="461">
        <f>SUMIF(その５!$F$8:$F$26,$A12,その５!AU$8:AU$26)+SUMIF(その５!$F$54:$F$278,$A12,その５!AU$54:AU$278)</f>
        <v>0</v>
      </c>
      <c r="I12" s="461">
        <f>SUMIF(その５!$F$8:$F$26,$A12,その５!AV$8:AV$26)+SUMIF(その５!$F$54:$F$278,$A12,その５!AV$54:AV$278)</f>
        <v>0</v>
      </c>
      <c r="J12" s="461">
        <f>SUMIF(その５!$F$8:$F$26,$A12,その５!AW$8:AW$26)+SUMIF(その５!$F$54:$F$278,$A12,その５!AW$54:AW$278)</f>
        <v>0</v>
      </c>
      <c r="K12" s="461">
        <f>SUMIF(その５!$F$8:$F$26,$A12,その５!AX$8:AX$26)+SUMIF(その５!$F$54:$F$278,$A12,その５!AX$54:AX$278)</f>
        <v>0</v>
      </c>
      <c r="L12" s="461">
        <f>SUMIF(その５!$F$8:$F$26,$A12,その５!AY$8:AY$26)+SUMIF(その５!$F$54:$F$278,$A12,その５!AY$54:AY$278)</f>
        <v>0</v>
      </c>
      <c r="M12" s="461">
        <f>SUMIF(その５!$F$8:$F$26,$A12,その５!AZ$8:AZ$26)+SUMIF(その５!$F$54:$F$278,$A12,その５!AZ$54:AZ$278)</f>
        <v>0</v>
      </c>
      <c r="N12" s="462">
        <f>SUMIF(その５!$F$8:$F$26,$A12,その５!BA$8:BA$26)+SUMIF(その５!$F$54:$F$278,$A12,その５!BA$54:BA$278)</f>
        <v>0</v>
      </c>
      <c r="O12" s="465"/>
      <c r="P12" s="458"/>
      <c r="Q12" s="478">
        <f>SUMIF(その５!$F$8:$F$26,$A12,その５!$AG$8:$AG$26)+SUMIF(その５!$F$54:$F$278,$A12,その５!$AG$54:$AG$278)</f>
        <v>0</v>
      </c>
      <c r="R12" s="461">
        <f t="shared" si="22"/>
        <v>0</v>
      </c>
      <c r="S12" s="461">
        <f t="shared" si="0"/>
        <v>0</v>
      </c>
      <c r="T12" s="461">
        <f t="shared" si="1"/>
        <v>0</v>
      </c>
      <c r="U12" s="461">
        <f t="shared" si="2"/>
        <v>0</v>
      </c>
      <c r="V12" s="461">
        <f t="shared" si="3"/>
        <v>0</v>
      </c>
      <c r="W12" s="461">
        <f t="shared" si="4"/>
        <v>0</v>
      </c>
      <c r="X12" s="461">
        <f t="shared" si="5"/>
        <v>0</v>
      </c>
      <c r="Y12" s="461">
        <f t="shared" si="6"/>
        <v>0</v>
      </c>
      <c r="Z12" s="461">
        <f t="shared" si="7"/>
        <v>0</v>
      </c>
      <c r="AA12" s="461">
        <f t="shared" si="8"/>
        <v>0</v>
      </c>
      <c r="AB12" s="461">
        <f t="shared" si="9"/>
        <v>0</v>
      </c>
      <c r="AC12" s="462">
        <f t="shared" si="10"/>
        <v>0</v>
      </c>
      <c r="AE12" s="573">
        <f>その６!P16</f>
        <v>2.5399999999999999E-2</v>
      </c>
      <c r="AG12" s="492"/>
      <c r="AH12" s="461">
        <f t="shared" si="23"/>
        <v>0</v>
      </c>
      <c r="AI12" s="461">
        <f t="shared" si="11"/>
        <v>0</v>
      </c>
      <c r="AJ12" s="461">
        <f t="shared" si="12"/>
        <v>0</v>
      </c>
      <c r="AK12" s="461">
        <f t="shared" si="13"/>
        <v>0</v>
      </c>
      <c r="AL12" s="461">
        <f t="shared" si="14"/>
        <v>0</v>
      </c>
      <c r="AM12" s="461">
        <f t="shared" si="15"/>
        <v>0</v>
      </c>
      <c r="AN12" s="461">
        <f t="shared" si="16"/>
        <v>0</v>
      </c>
      <c r="AO12" s="461">
        <f t="shared" si="17"/>
        <v>0</v>
      </c>
      <c r="AP12" s="461">
        <f t="shared" si="18"/>
        <v>0</v>
      </c>
      <c r="AQ12" s="461">
        <f t="shared" si="19"/>
        <v>0</v>
      </c>
      <c r="AR12" s="461">
        <f t="shared" si="20"/>
        <v>0</v>
      </c>
      <c r="AS12" s="462">
        <f t="shared" si="21"/>
        <v>0</v>
      </c>
    </row>
    <row r="13" spans="1:45" x14ac:dyDescent="0.2">
      <c r="A13" s="458" t="s">
        <v>21</v>
      </c>
      <c r="B13" s="461">
        <f>SUMIF(その５!$F$8:$F$26,$A13,その５!$AC$8:$AC$26)+SUMIF(その５!$F$54:$F$278,$A13,その５!$AC$54:$AC$278)</f>
        <v>0</v>
      </c>
      <c r="C13" s="461">
        <f>SUMIF(その５!$F$8:$F$26,$A13,その５!AP$8:AP$26)+SUMIF(その５!$F$54:$F$278,$A13,その５!AP$54:AP$278)</f>
        <v>0</v>
      </c>
      <c r="D13" s="461">
        <f>SUMIF(その５!$F$8:$F$26,$A13,その５!AQ$8:AQ$26)+SUMIF(その５!$F$54:$F$278,$A13,その５!AQ$54:AQ$278)</f>
        <v>0</v>
      </c>
      <c r="E13" s="461">
        <f>SUMIF(その５!$F$8:$F$26,$A13,その５!AR$8:AR$26)+SUMIF(その５!$F$54:$F$278,$A13,その５!AR$54:AR$278)</f>
        <v>0</v>
      </c>
      <c r="F13" s="461">
        <f>SUMIF(その５!$F$8:$F$26,$A13,その５!AS$8:AS$26)+SUMIF(その５!$F$54:$F$278,$A13,その５!AS$54:AS$278)</f>
        <v>0</v>
      </c>
      <c r="G13" s="461">
        <f>SUMIF(その５!$F$8:$F$26,$A13,その５!AT$8:AT$26)+SUMIF(その５!$F$54:$F$278,$A13,その５!AT$54:AT$278)</f>
        <v>0</v>
      </c>
      <c r="H13" s="461">
        <f>SUMIF(その５!$F$8:$F$26,$A13,その５!AU$8:AU$26)+SUMIF(その５!$F$54:$F$278,$A13,その５!AU$54:AU$278)</f>
        <v>0</v>
      </c>
      <c r="I13" s="461">
        <f>SUMIF(その５!$F$8:$F$26,$A13,その５!AV$8:AV$26)+SUMIF(その５!$F$54:$F$278,$A13,その５!AV$54:AV$278)</f>
        <v>0</v>
      </c>
      <c r="J13" s="461">
        <f>SUMIF(その５!$F$8:$F$26,$A13,その５!AW$8:AW$26)+SUMIF(その５!$F$54:$F$278,$A13,その５!AW$54:AW$278)</f>
        <v>0</v>
      </c>
      <c r="K13" s="461">
        <f>SUMIF(その５!$F$8:$F$26,$A13,その５!AX$8:AX$26)+SUMIF(その５!$F$54:$F$278,$A13,その５!AX$54:AX$278)</f>
        <v>0</v>
      </c>
      <c r="L13" s="461">
        <f>SUMIF(その５!$F$8:$F$26,$A13,その５!AY$8:AY$26)+SUMIF(その５!$F$54:$F$278,$A13,その５!AY$54:AY$278)</f>
        <v>0</v>
      </c>
      <c r="M13" s="461">
        <f>SUMIF(その５!$F$8:$F$26,$A13,その５!AZ$8:AZ$26)+SUMIF(その５!$F$54:$F$278,$A13,その５!AZ$54:AZ$278)</f>
        <v>0</v>
      </c>
      <c r="N13" s="462">
        <f>SUMIF(その５!$F$8:$F$26,$A13,その５!BA$8:BA$26)+SUMIF(その５!$F$54:$F$278,$A13,その５!BA$54:BA$278)</f>
        <v>0</v>
      </c>
      <c r="O13" s="465"/>
      <c r="P13" s="458"/>
      <c r="Q13" s="478">
        <f>SUMIF(その５!$F$8:$F$26,$A13,その５!$AG$8:$AG$26)+SUMIF(その５!$F$54:$F$278,$A13,その５!$AG$54:$AG$278)</f>
        <v>0</v>
      </c>
      <c r="R13" s="461">
        <f t="shared" si="22"/>
        <v>0</v>
      </c>
      <c r="S13" s="461">
        <f t="shared" si="0"/>
        <v>0</v>
      </c>
      <c r="T13" s="461">
        <f t="shared" si="1"/>
        <v>0</v>
      </c>
      <c r="U13" s="461">
        <f t="shared" si="2"/>
        <v>0</v>
      </c>
      <c r="V13" s="461">
        <f t="shared" si="3"/>
        <v>0</v>
      </c>
      <c r="W13" s="461">
        <f t="shared" si="4"/>
        <v>0</v>
      </c>
      <c r="X13" s="461">
        <f t="shared" si="5"/>
        <v>0</v>
      </c>
      <c r="Y13" s="461">
        <f t="shared" si="6"/>
        <v>0</v>
      </c>
      <c r="Z13" s="461">
        <f t="shared" si="7"/>
        <v>0</v>
      </c>
      <c r="AA13" s="461">
        <f t="shared" si="8"/>
        <v>0</v>
      </c>
      <c r="AB13" s="461">
        <f t="shared" si="9"/>
        <v>0</v>
      </c>
      <c r="AC13" s="462">
        <f t="shared" si="10"/>
        <v>0</v>
      </c>
      <c r="AE13" s="573">
        <f>その６!P17</f>
        <v>1.61E-2</v>
      </c>
      <c r="AG13" s="492"/>
      <c r="AH13" s="461">
        <f t="shared" si="23"/>
        <v>0</v>
      </c>
      <c r="AI13" s="461">
        <f t="shared" si="11"/>
        <v>0</v>
      </c>
      <c r="AJ13" s="461">
        <f t="shared" si="12"/>
        <v>0</v>
      </c>
      <c r="AK13" s="461">
        <f t="shared" si="13"/>
        <v>0</v>
      </c>
      <c r="AL13" s="461">
        <f t="shared" si="14"/>
        <v>0</v>
      </c>
      <c r="AM13" s="461">
        <f t="shared" si="15"/>
        <v>0</v>
      </c>
      <c r="AN13" s="461">
        <f t="shared" si="16"/>
        <v>0</v>
      </c>
      <c r="AO13" s="461">
        <f t="shared" si="17"/>
        <v>0</v>
      </c>
      <c r="AP13" s="461">
        <f t="shared" si="18"/>
        <v>0</v>
      </c>
      <c r="AQ13" s="461">
        <f t="shared" si="19"/>
        <v>0</v>
      </c>
      <c r="AR13" s="461">
        <f t="shared" si="20"/>
        <v>0</v>
      </c>
      <c r="AS13" s="462">
        <f t="shared" si="21"/>
        <v>0</v>
      </c>
    </row>
    <row r="14" spans="1:45" x14ac:dyDescent="0.2">
      <c r="A14" s="458" t="s">
        <v>102</v>
      </c>
      <c r="B14" s="461">
        <f>SUMIF(その５!$F$8:$F$26,$A14,その５!$AC$8:$AC$26)+SUMIF(その５!$F$54:$F$278,$A14,その５!$AC$54:$AC$278)</f>
        <v>0</v>
      </c>
      <c r="C14" s="461">
        <f>SUMIF(その５!$F$8:$F$26,$A14,その５!AP$8:AP$26)+SUMIF(その５!$F$54:$F$278,$A14,その５!AP$54:AP$278)</f>
        <v>0</v>
      </c>
      <c r="D14" s="461">
        <f>SUMIF(その５!$F$8:$F$26,$A14,その５!AQ$8:AQ$26)+SUMIF(その５!$F$54:$F$278,$A14,その５!AQ$54:AQ$278)</f>
        <v>0</v>
      </c>
      <c r="E14" s="461">
        <f>SUMIF(その５!$F$8:$F$26,$A14,その５!AR$8:AR$26)+SUMIF(その５!$F$54:$F$278,$A14,その５!AR$54:AR$278)</f>
        <v>0</v>
      </c>
      <c r="F14" s="461">
        <f>SUMIF(その５!$F$8:$F$26,$A14,その５!AS$8:AS$26)+SUMIF(その５!$F$54:$F$278,$A14,その５!AS$54:AS$278)</f>
        <v>0</v>
      </c>
      <c r="G14" s="461">
        <f>SUMIF(その５!$F$8:$F$26,$A14,その５!AT$8:AT$26)+SUMIF(その５!$F$54:$F$278,$A14,その５!AT$54:AT$278)</f>
        <v>0</v>
      </c>
      <c r="H14" s="461">
        <f>SUMIF(その５!$F$8:$F$26,$A14,その５!AU$8:AU$26)+SUMIF(その５!$F$54:$F$278,$A14,その５!AU$54:AU$278)</f>
        <v>0</v>
      </c>
      <c r="I14" s="461">
        <f>SUMIF(その５!$F$8:$F$26,$A14,その５!AV$8:AV$26)+SUMIF(その５!$F$54:$F$278,$A14,その５!AV$54:AV$278)</f>
        <v>0</v>
      </c>
      <c r="J14" s="461">
        <f>SUMIF(その５!$F$8:$F$26,$A14,その５!AW$8:AW$26)+SUMIF(その５!$F$54:$F$278,$A14,その５!AW$54:AW$278)</f>
        <v>0</v>
      </c>
      <c r="K14" s="461">
        <f>SUMIF(その５!$F$8:$F$26,$A14,その５!AX$8:AX$26)+SUMIF(その５!$F$54:$F$278,$A14,その５!AX$54:AX$278)</f>
        <v>0</v>
      </c>
      <c r="L14" s="461">
        <f>SUMIF(その５!$F$8:$F$26,$A14,その５!AY$8:AY$26)+SUMIF(その５!$F$54:$F$278,$A14,その５!AY$54:AY$278)</f>
        <v>0</v>
      </c>
      <c r="M14" s="461">
        <f>SUMIF(その５!$F$8:$F$26,$A14,その５!AZ$8:AZ$26)+SUMIF(その５!$F$54:$F$278,$A14,その５!AZ$54:AZ$278)</f>
        <v>0</v>
      </c>
      <c r="N14" s="462">
        <f>SUMIF(その５!$F$8:$F$26,$A14,その５!BA$8:BA$26)+SUMIF(その５!$F$54:$F$278,$A14,その５!BA$54:BA$278)</f>
        <v>0</v>
      </c>
      <c r="O14" s="465"/>
      <c r="P14" s="458"/>
      <c r="Q14" s="478">
        <f>SUMIF(その５!$F$8:$F$26,$A14,その５!$AG$8:$AG$26)+SUMIF(その５!$F$54:$F$278,$A14,その５!$AG$54:$AG$278)</f>
        <v>0</v>
      </c>
      <c r="R14" s="461">
        <f t="shared" si="22"/>
        <v>0</v>
      </c>
      <c r="S14" s="461">
        <f t="shared" si="0"/>
        <v>0</v>
      </c>
      <c r="T14" s="461">
        <f t="shared" si="1"/>
        <v>0</v>
      </c>
      <c r="U14" s="461">
        <f t="shared" si="2"/>
        <v>0</v>
      </c>
      <c r="V14" s="461">
        <f t="shared" si="3"/>
        <v>0</v>
      </c>
      <c r="W14" s="461">
        <f t="shared" si="4"/>
        <v>0</v>
      </c>
      <c r="X14" s="461">
        <f t="shared" si="5"/>
        <v>0</v>
      </c>
      <c r="Y14" s="461">
        <f t="shared" si="6"/>
        <v>0</v>
      </c>
      <c r="Z14" s="461">
        <f t="shared" si="7"/>
        <v>0</v>
      </c>
      <c r="AA14" s="461">
        <f t="shared" si="8"/>
        <v>0</v>
      </c>
      <c r="AB14" s="461">
        <f t="shared" si="9"/>
        <v>0</v>
      </c>
      <c r="AC14" s="462">
        <f t="shared" si="10"/>
        <v>0</v>
      </c>
      <c r="AE14" s="573">
        <f>その６!P18</f>
        <v>1.4200000000000001E-2</v>
      </c>
      <c r="AG14" s="492"/>
      <c r="AH14" s="461">
        <f t="shared" si="23"/>
        <v>0</v>
      </c>
      <c r="AI14" s="461">
        <f t="shared" si="11"/>
        <v>0</v>
      </c>
      <c r="AJ14" s="461">
        <f t="shared" si="12"/>
        <v>0</v>
      </c>
      <c r="AK14" s="461">
        <f t="shared" si="13"/>
        <v>0</v>
      </c>
      <c r="AL14" s="461">
        <f t="shared" si="14"/>
        <v>0</v>
      </c>
      <c r="AM14" s="461">
        <f t="shared" si="15"/>
        <v>0</v>
      </c>
      <c r="AN14" s="461">
        <f t="shared" si="16"/>
        <v>0</v>
      </c>
      <c r="AO14" s="461">
        <f t="shared" si="17"/>
        <v>0</v>
      </c>
      <c r="AP14" s="461">
        <f t="shared" si="18"/>
        <v>0</v>
      </c>
      <c r="AQ14" s="461">
        <f t="shared" si="19"/>
        <v>0</v>
      </c>
      <c r="AR14" s="461">
        <f t="shared" si="20"/>
        <v>0</v>
      </c>
      <c r="AS14" s="462">
        <f t="shared" si="21"/>
        <v>0</v>
      </c>
    </row>
    <row r="15" spans="1:45" x14ac:dyDescent="0.2">
      <c r="A15" s="458" t="s">
        <v>240</v>
      </c>
      <c r="B15" s="461">
        <f>SUMIF(その５!$F$8:$F$26,$A15,その５!$AC$8:$AC$26)+SUMIF(その５!$F$54:$F$278,$A15,その５!$AC$54:$AC$278)</f>
        <v>0</v>
      </c>
      <c r="C15" s="461">
        <f>SUMIF(その５!$F$8:$F$26,$A15,その５!AP$8:AP$26)+SUMIF(その５!$F$54:$F$278,$A15,その５!AP$54:AP$278)</f>
        <v>0</v>
      </c>
      <c r="D15" s="461">
        <f>SUMIF(その５!$F$8:$F$26,$A15,その５!AQ$8:AQ$26)+SUMIF(その５!$F$54:$F$278,$A15,その５!AQ$54:AQ$278)</f>
        <v>0</v>
      </c>
      <c r="E15" s="461">
        <f>SUMIF(その５!$F$8:$F$26,$A15,その５!AR$8:AR$26)+SUMIF(その５!$F$54:$F$278,$A15,その５!AR$54:AR$278)</f>
        <v>0</v>
      </c>
      <c r="F15" s="461">
        <f>SUMIF(その５!$F$8:$F$26,$A15,その５!AS$8:AS$26)+SUMIF(その５!$F$54:$F$278,$A15,その５!AS$54:AS$278)</f>
        <v>0</v>
      </c>
      <c r="G15" s="461">
        <f>SUMIF(その５!$F$8:$F$26,$A15,その５!AT$8:AT$26)+SUMIF(その５!$F$54:$F$278,$A15,その５!AT$54:AT$278)</f>
        <v>0</v>
      </c>
      <c r="H15" s="461">
        <f>SUMIF(その５!$F$8:$F$26,$A15,その５!AU$8:AU$26)+SUMIF(その５!$F$54:$F$278,$A15,その５!AU$54:AU$278)</f>
        <v>0</v>
      </c>
      <c r="I15" s="461">
        <f>SUMIF(その５!$F$8:$F$26,$A15,その５!AV$8:AV$26)+SUMIF(その５!$F$54:$F$278,$A15,その５!AV$54:AV$278)</f>
        <v>0</v>
      </c>
      <c r="J15" s="461">
        <f>SUMIF(その５!$F$8:$F$26,$A15,その５!AW$8:AW$26)+SUMIF(その５!$F$54:$F$278,$A15,その５!AW$54:AW$278)</f>
        <v>0</v>
      </c>
      <c r="K15" s="461">
        <f>SUMIF(その５!$F$8:$F$26,$A15,その５!AX$8:AX$26)+SUMIF(その５!$F$54:$F$278,$A15,その５!AX$54:AX$278)</f>
        <v>0</v>
      </c>
      <c r="L15" s="461">
        <f>SUMIF(その５!$F$8:$F$26,$A15,その５!AY$8:AY$26)+SUMIF(その５!$F$54:$F$278,$A15,その５!AY$54:AY$278)</f>
        <v>0</v>
      </c>
      <c r="M15" s="461">
        <f>SUMIF(その５!$F$8:$F$26,$A15,その５!AZ$8:AZ$26)+SUMIF(その５!$F$54:$F$278,$A15,その５!AZ$54:AZ$278)</f>
        <v>0</v>
      </c>
      <c r="N15" s="462">
        <f>SUMIF(その５!$F$8:$F$26,$A15,その５!BA$8:BA$26)+SUMIF(その５!$F$54:$F$278,$A15,その５!BA$54:BA$278)</f>
        <v>0</v>
      </c>
      <c r="O15" s="465"/>
      <c r="P15" s="458"/>
      <c r="Q15" s="478">
        <f>SUMIF(その５!$F$8:$F$26,$A15,その５!$AG$8:$AG$26)+SUMIF(その５!$F$54:$F$278,$A15,その５!$AG$54:$AG$278)</f>
        <v>0</v>
      </c>
      <c r="R15" s="461">
        <f t="shared" si="22"/>
        <v>0</v>
      </c>
      <c r="S15" s="461">
        <f t="shared" si="0"/>
        <v>0</v>
      </c>
      <c r="T15" s="461">
        <f t="shared" si="1"/>
        <v>0</v>
      </c>
      <c r="U15" s="461">
        <f t="shared" si="2"/>
        <v>0</v>
      </c>
      <c r="V15" s="461">
        <f t="shared" si="3"/>
        <v>0</v>
      </c>
      <c r="W15" s="461">
        <f t="shared" si="4"/>
        <v>0</v>
      </c>
      <c r="X15" s="461">
        <f t="shared" si="5"/>
        <v>0</v>
      </c>
      <c r="Y15" s="461">
        <f t="shared" si="6"/>
        <v>0</v>
      </c>
      <c r="Z15" s="461">
        <f t="shared" si="7"/>
        <v>0</v>
      </c>
      <c r="AA15" s="461">
        <f t="shared" si="8"/>
        <v>0</v>
      </c>
      <c r="AB15" s="461">
        <f t="shared" si="9"/>
        <v>0</v>
      </c>
      <c r="AC15" s="462">
        <f t="shared" si="10"/>
        <v>0</v>
      </c>
      <c r="AE15" s="573">
        <f>その６!P19</f>
        <v>1.35E-2</v>
      </c>
      <c r="AG15" s="492"/>
      <c r="AH15" s="461">
        <f t="shared" si="23"/>
        <v>0</v>
      </c>
      <c r="AI15" s="461">
        <f t="shared" si="11"/>
        <v>0</v>
      </c>
      <c r="AJ15" s="461">
        <f t="shared" si="12"/>
        <v>0</v>
      </c>
      <c r="AK15" s="461">
        <f t="shared" si="13"/>
        <v>0</v>
      </c>
      <c r="AL15" s="461">
        <f t="shared" si="14"/>
        <v>0</v>
      </c>
      <c r="AM15" s="461">
        <f t="shared" si="15"/>
        <v>0</v>
      </c>
      <c r="AN15" s="461">
        <f t="shared" si="16"/>
        <v>0</v>
      </c>
      <c r="AO15" s="461">
        <f t="shared" si="17"/>
        <v>0</v>
      </c>
      <c r="AP15" s="461">
        <f t="shared" si="18"/>
        <v>0</v>
      </c>
      <c r="AQ15" s="461">
        <f t="shared" si="19"/>
        <v>0</v>
      </c>
      <c r="AR15" s="461">
        <f t="shared" si="20"/>
        <v>0</v>
      </c>
      <c r="AS15" s="462">
        <f t="shared" si="21"/>
        <v>0</v>
      </c>
    </row>
    <row r="16" spans="1:45" x14ac:dyDescent="0.2">
      <c r="A16" s="458" t="s">
        <v>104</v>
      </c>
      <c r="B16" s="461">
        <f>SUMIF(その５!$F$8:$F$26,$A16,その５!$AC$8:$AC$26)+SUMIF(その５!$F$54:$F$278,$A16,その５!$AC$54:$AC$278)</f>
        <v>0</v>
      </c>
      <c r="C16" s="461">
        <f>SUMIF(その５!$F$8:$F$26,$A16,その５!AP$8:AP$26)+SUMIF(その５!$F$54:$F$278,$A16,その５!AP$54:AP$278)</f>
        <v>0</v>
      </c>
      <c r="D16" s="461">
        <f>SUMIF(その５!$F$8:$F$26,$A16,その５!AQ$8:AQ$26)+SUMIF(その５!$F$54:$F$278,$A16,その５!AQ$54:AQ$278)</f>
        <v>0</v>
      </c>
      <c r="E16" s="461">
        <f>SUMIF(その５!$F$8:$F$26,$A16,その５!AR$8:AR$26)+SUMIF(その５!$F$54:$F$278,$A16,その５!AR$54:AR$278)</f>
        <v>0</v>
      </c>
      <c r="F16" s="461">
        <f>SUMIF(その５!$F$8:$F$26,$A16,その５!AS$8:AS$26)+SUMIF(その５!$F$54:$F$278,$A16,その５!AS$54:AS$278)</f>
        <v>0</v>
      </c>
      <c r="G16" s="461">
        <f>SUMIF(その５!$F$8:$F$26,$A16,その５!AT$8:AT$26)+SUMIF(その５!$F$54:$F$278,$A16,その５!AT$54:AT$278)</f>
        <v>0</v>
      </c>
      <c r="H16" s="461">
        <f>SUMIF(その５!$F$8:$F$26,$A16,その５!AU$8:AU$26)+SUMIF(その５!$F$54:$F$278,$A16,その５!AU$54:AU$278)</f>
        <v>0</v>
      </c>
      <c r="I16" s="461">
        <f>SUMIF(その５!$F$8:$F$26,$A16,その５!AV$8:AV$26)+SUMIF(その５!$F$54:$F$278,$A16,その５!AV$54:AV$278)</f>
        <v>0</v>
      </c>
      <c r="J16" s="461">
        <f>SUMIF(その５!$F$8:$F$26,$A16,その５!AW$8:AW$26)+SUMIF(その５!$F$54:$F$278,$A16,その５!AW$54:AW$278)</f>
        <v>0</v>
      </c>
      <c r="K16" s="461">
        <f>SUMIF(その５!$F$8:$F$26,$A16,その５!AX$8:AX$26)+SUMIF(その５!$F$54:$F$278,$A16,その５!AX$54:AX$278)</f>
        <v>0</v>
      </c>
      <c r="L16" s="461">
        <f>SUMIF(その５!$F$8:$F$26,$A16,その５!AY$8:AY$26)+SUMIF(その５!$F$54:$F$278,$A16,その５!AY$54:AY$278)</f>
        <v>0</v>
      </c>
      <c r="M16" s="461">
        <f>SUMIF(その５!$F$8:$F$26,$A16,その５!AZ$8:AZ$26)+SUMIF(その５!$F$54:$F$278,$A16,その５!AZ$54:AZ$278)</f>
        <v>0</v>
      </c>
      <c r="N16" s="462">
        <f>SUMIF(その５!$F$8:$F$26,$A16,その５!BA$8:BA$26)+SUMIF(その５!$F$54:$F$278,$A16,その５!BA$54:BA$278)</f>
        <v>0</v>
      </c>
      <c r="O16" s="465"/>
      <c r="P16" s="458"/>
      <c r="Q16" s="478">
        <f>SUMIF(その５!$F$8:$F$26,$A16,その５!$AG$8:$AG$26)+SUMIF(その５!$F$54:$F$278,$A16,その５!$AG$54:$AG$278)</f>
        <v>0</v>
      </c>
      <c r="R16" s="461">
        <f t="shared" si="22"/>
        <v>0</v>
      </c>
      <c r="S16" s="461">
        <f t="shared" si="0"/>
        <v>0</v>
      </c>
      <c r="T16" s="461">
        <f t="shared" si="1"/>
        <v>0</v>
      </c>
      <c r="U16" s="461">
        <f t="shared" si="2"/>
        <v>0</v>
      </c>
      <c r="V16" s="461">
        <f t="shared" si="3"/>
        <v>0</v>
      </c>
      <c r="W16" s="461">
        <f t="shared" si="4"/>
        <v>0</v>
      </c>
      <c r="X16" s="461">
        <f t="shared" si="5"/>
        <v>0</v>
      </c>
      <c r="Y16" s="461">
        <f t="shared" si="6"/>
        <v>0</v>
      </c>
      <c r="Z16" s="461">
        <f t="shared" si="7"/>
        <v>0</v>
      </c>
      <c r="AA16" s="461">
        <f t="shared" si="8"/>
        <v>0</v>
      </c>
      <c r="AB16" s="461">
        <f t="shared" si="9"/>
        <v>0</v>
      </c>
      <c r="AC16" s="462">
        <f t="shared" si="10"/>
        <v>0</v>
      </c>
      <c r="AE16" s="573">
        <f>その６!P20</f>
        <v>1.3899999999999999E-2</v>
      </c>
      <c r="AG16" s="492"/>
      <c r="AH16" s="461">
        <f t="shared" si="23"/>
        <v>0</v>
      </c>
      <c r="AI16" s="461">
        <f t="shared" si="11"/>
        <v>0</v>
      </c>
      <c r="AJ16" s="461">
        <f t="shared" si="12"/>
        <v>0</v>
      </c>
      <c r="AK16" s="461">
        <f t="shared" si="13"/>
        <v>0</v>
      </c>
      <c r="AL16" s="461">
        <f t="shared" si="14"/>
        <v>0</v>
      </c>
      <c r="AM16" s="461">
        <f t="shared" si="15"/>
        <v>0</v>
      </c>
      <c r="AN16" s="461">
        <f t="shared" si="16"/>
        <v>0</v>
      </c>
      <c r="AO16" s="461">
        <f t="shared" si="17"/>
        <v>0</v>
      </c>
      <c r="AP16" s="461">
        <f t="shared" si="18"/>
        <v>0</v>
      </c>
      <c r="AQ16" s="461">
        <f t="shared" si="19"/>
        <v>0</v>
      </c>
      <c r="AR16" s="461">
        <f t="shared" si="20"/>
        <v>0</v>
      </c>
      <c r="AS16" s="462">
        <f t="shared" si="21"/>
        <v>0</v>
      </c>
    </row>
    <row r="17" spans="1:46" x14ac:dyDescent="0.2">
      <c r="A17" s="458" t="s">
        <v>105</v>
      </c>
      <c r="B17" s="461">
        <f>SUMIF(その５!$F$8:$F$26,$A17,その５!$AC$8:$AC$26)+SUMIF(その５!$F$54:$F$278,$A17,その５!$AC$54:$AC$278)</f>
        <v>0</v>
      </c>
      <c r="C17" s="461">
        <f>SUMIF(その５!$F$8:$F$26,$A17,その５!AP$8:AP$26)+SUMIF(その５!$F$54:$F$278,$A17,その５!AP$54:AP$278)</f>
        <v>0</v>
      </c>
      <c r="D17" s="461">
        <f>SUMIF(その５!$F$8:$F$26,$A17,その５!AQ$8:AQ$26)+SUMIF(その５!$F$54:$F$278,$A17,その５!AQ$54:AQ$278)</f>
        <v>0</v>
      </c>
      <c r="E17" s="461">
        <f>SUMIF(その５!$F$8:$F$26,$A17,その５!AR$8:AR$26)+SUMIF(その５!$F$54:$F$278,$A17,その５!AR$54:AR$278)</f>
        <v>0</v>
      </c>
      <c r="F17" s="461">
        <f>SUMIF(その５!$F$8:$F$26,$A17,その５!AS$8:AS$26)+SUMIF(その５!$F$54:$F$278,$A17,その５!AS$54:AS$278)</f>
        <v>0</v>
      </c>
      <c r="G17" s="461">
        <f>SUMIF(その５!$F$8:$F$26,$A17,その５!AT$8:AT$26)+SUMIF(その５!$F$54:$F$278,$A17,その５!AT$54:AT$278)</f>
        <v>0</v>
      </c>
      <c r="H17" s="461">
        <f>SUMIF(その５!$F$8:$F$26,$A17,その５!AU$8:AU$26)+SUMIF(その５!$F$54:$F$278,$A17,その５!AU$54:AU$278)</f>
        <v>0</v>
      </c>
      <c r="I17" s="461">
        <f>SUMIF(その５!$F$8:$F$26,$A17,その５!AV$8:AV$26)+SUMIF(その５!$F$54:$F$278,$A17,その５!AV$54:AV$278)</f>
        <v>0</v>
      </c>
      <c r="J17" s="461">
        <f>SUMIF(その５!$F$8:$F$26,$A17,その５!AW$8:AW$26)+SUMIF(その５!$F$54:$F$278,$A17,その５!AW$54:AW$278)</f>
        <v>0</v>
      </c>
      <c r="K17" s="461">
        <f>SUMIF(その５!$F$8:$F$26,$A17,その５!AX$8:AX$26)+SUMIF(その５!$F$54:$F$278,$A17,その５!AX$54:AX$278)</f>
        <v>0</v>
      </c>
      <c r="L17" s="461">
        <f>SUMIF(その５!$F$8:$F$26,$A17,その５!AY$8:AY$26)+SUMIF(その５!$F$54:$F$278,$A17,その５!AY$54:AY$278)</f>
        <v>0</v>
      </c>
      <c r="M17" s="461">
        <f>SUMIF(その５!$F$8:$F$26,$A17,その５!AZ$8:AZ$26)+SUMIF(その５!$F$54:$F$278,$A17,その５!AZ$54:AZ$278)</f>
        <v>0</v>
      </c>
      <c r="N17" s="462">
        <f>SUMIF(その５!$F$8:$F$26,$A17,その５!BA$8:BA$26)+SUMIF(その５!$F$54:$F$278,$A17,その５!BA$54:BA$278)</f>
        <v>0</v>
      </c>
      <c r="O17" s="465"/>
      <c r="P17" s="458"/>
      <c r="Q17" s="478">
        <f>SUMIF(その５!$F$8:$F$26,$A17,その５!$AG$8:$AG$26)+SUMIF(その５!$F$54:$F$278,$A17,その５!$AG$54:$AG$278)</f>
        <v>0</v>
      </c>
      <c r="R17" s="461">
        <f t="shared" si="22"/>
        <v>0</v>
      </c>
      <c r="S17" s="461">
        <f t="shared" si="0"/>
        <v>0</v>
      </c>
      <c r="T17" s="461">
        <f t="shared" si="1"/>
        <v>0</v>
      </c>
      <c r="U17" s="461">
        <f t="shared" si="2"/>
        <v>0</v>
      </c>
      <c r="V17" s="461">
        <f t="shared" si="3"/>
        <v>0</v>
      </c>
      <c r="W17" s="461">
        <f t="shared" si="4"/>
        <v>0</v>
      </c>
      <c r="X17" s="461">
        <f t="shared" si="5"/>
        <v>0</v>
      </c>
      <c r="Y17" s="461">
        <f t="shared" si="6"/>
        <v>0</v>
      </c>
      <c r="Z17" s="461">
        <f t="shared" si="7"/>
        <v>0</v>
      </c>
      <c r="AA17" s="461">
        <f t="shared" si="8"/>
        <v>0</v>
      </c>
      <c r="AB17" s="461">
        <f t="shared" si="9"/>
        <v>0</v>
      </c>
      <c r="AC17" s="462">
        <f t="shared" si="10"/>
        <v>0</v>
      </c>
      <c r="AE17" s="573">
        <f>その６!P21</f>
        <v>2.4500000000000001E-2</v>
      </c>
      <c r="AG17" s="492"/>
      <c r="AH17" s="461">
        <f t="shared" si="23"/>
        <v>0</v>
      </c>
      <c r="AI17" s="461">
        <f t="shared" si="11"/>
        <v>0</v>
      </c>
      <c r="AJ17" s="461">
        <f t="shared" si="12"/>
        <v>0</v>
      </c>
      <c r="AK17" s="461">
        <f t="shared" si="13"/>
        <v>0</v>
      </c>
      <c r="AL17" s="461">
        <f t="shared" si="14"/>
        <v>0</v>
      </c>
      <c r="AM17" s="461">
        <f t="shared" si="15"/>
        <v>0</v>
      </c>
      <c r="AN17" s="461">
        <f t="shared" si="16"/>
        <v>0</v>
      </c>
      <c r="AO17" s="461">
        <f t="shared" si="17"/>
        <v>0</v>
      </c>
      <c r="AP17" s="461">
        <f t="shared" si="18"/>
        <v>0</v>
      </c>
      <c r="AQ17" s="461">
        <f t="shared" si="19"/>
        <v>0</v>
      </c>
      <c r="AR17" s="461">
        <f t="shared" si="20"/>
        <v>0</v>
      </c>
      <c r="AS17" s="462">
        <f t="shared" si="21"/>
        <v>0</v>
      </c>
    </row>
    <row r="18" spans="1:46" x14ac:dyDescent="0.2">
      <c r="A18" s="458" t="s">
        <v>106</v>
      </c>
      <c r="B18" s="461">
        <f>SUMIF(その５!$F$8:$F$26,$A18,その５!$AC$8:$AC$26)+SUMIF(その５!$F$54:$F$278,$A18,その５!$AC$54:$AC$278)</f>
        <v>0</v>
      </c>
      <c r="C18" s="461">
        <f>SUMIF(その５!$F$8:$F$26,$A18,その５!AP$8:AP$26)+SUMIF(その５!$F$54:$F$278,$A18,その５!AP$54:AP$278)</f>
        <v>0</v>
      </c>
      <c r="D18" s="461">
        <f>SUMIF(その５!$F$8:$F$26,$A18,その５!AQ$8:AQ$26)+SUMIF(その５!$F$54:$F$278,$A18,その５!AQ$54:AQ$278)</f>
        <v>0</v>
      </c>
      <c r="E18" s="461">
        <f>SUMIF(その５!$F$8:$F$26,$A18,その５!AR$8:AR$26)+SUMIF(その５!$F$54:$F$278,$A18,その５!AR$54:AR$278)</f>
        <v>0</v>
      </c>
      <c r="F18" s="461">
        <f>SUMIF(その５!$F$8:$F$26,$A18,その５!AS$8:AS$26)+SUMIF(その５!$F$54:$F$278,$A18,その５!AS$54:AS$278)</f>
        <v>0</v>
      </c>
      <c r="G18" s="461">
        <f>SUMIF(その５!$F$8:$F$26,$A18,その５!AT$8:AT$26)+SUMIF(その５!$F$54:$F$278,$A18,その５!AT$54:AT$278)</f>
        <v>0</v>
      </c>
      <c r="H18" s="461">
        <f>SUMIF(その５!$F$8:$F$26,$A18,その５!AU$8:AU$26)+SUMIF(その５!$F$54:$F$278,$A18,その５!AU$54:AU$278)</f>
        <v>0</v>
      </c>
      <c r="I18" s="461">
        <f>SUMIF(その５!$F$8:$F$26,$A18,その５!AV$8:AV$26)+SUMIF(その５!$F$54:$F$278,$A18,その５!AV$54:AV$278)</f>
        <v>0</v>
      </c>
      <c r="J18" s="461">
        <f>SUMIF(その５!$F$8:$F$26,$A18,その５!AW$8:AW$26)+SUMIF(その５!$F$54:$F$278,$A18,その５!AW$54:AW$278)</f>
        <v>0</v>
      </c>
      <c r="K18" s="461">
        <f>SUMIF(その５!$F$8:$F$26,$A18,その５!AX$8:AX$26)+SUMIF(その５!$F$54:$F$278,$A18,その５!AX$54:AX$278)</f>
        <v>0</v>
      </c>
      <c r="L18" s="461">
        <f>SUMIF(その５!$F$8:$F$26,$A18,その５!AY$8:AY$26)+SUMIF(その５!$F$54:$F$278,$A18,その５!AY$54:AY$278)</f>
        <v>0</v>
      </c>
      <c r="M18" s="461">
        <f>SUMIF(その５!$F$8:$F$26,$A18,その５!AZ$8:AZ$26)+SUMIF(その５!$F$54:$F$278,$A18,その５!AZ$54:AZ$278)</f>
        <v>0</v>
      </c>
      <c r="N18" s="462">
        <f>SUMIF(その５!$F$8:$F$26,$A18,その５!BA$8:BA$26)+SUMIF(その５!$F$54:$F$278,$A18,その５!BA$54:BA$278)</f>
        <v>0</v>
      </c>
      <c r="O18" s="465"/>
      <c r="P18" s="458"/>
      <c r="Q18" s="478">
        <f>SUMIF(その５!$F$8:$F$26,$A18,その５!$AG$8:$AG$26)+SUMIF(その５!$F$54:$F$278,$A18,その５!$AG$54:$AG$278)</f>
        <v>0</v>
      </c>
      <c r="R18" s="461">
        <f t="shared" si="22"/>
        <v>0</v>
      </c>
      <c r="S18" s="461">
        <f t="shared" si="0"/>
        <v>0</v>
      </c>
      <c r="T18" s="461">
        <f t="shared" si="1"/>
        <v>0</v>
      </c>
      <c r="U18" s="461">
        <f t="shared" si="2"/>
        <v>0</v>
      </c>
      <c r="V18" s="461">
        <f t="shared" si="3"/>
        <v>0</v>
      </c>
      <c r="W18" s="461">
        <f t="shared" si="4"/>
        <v>0</v>
      </c>
      <c r="X18" s="461">
        <f t="shared" si="5"/>
        <v>0</v>
      </c>
      <c r="Y18" s="461">
        <f t="shared" si="6"/>
        <v>0</v>
      </c>
      <c r="Z18" s="461">
        <f t="shared" si="7"/>
        <v>0</v>
      </c>
      <c r="AA18" s="461">
        <f t="shared" si="8"/>
        <v>0</v>
      </c>
      <c r="AB18" s="461">
        <f t="shared" si="9"/>
        <v>0</v>
      </c>
      <c r="AC18" s="462">
        <f t="shared" si="10"/>
        <v>0</v>
      </c>
      <c r="AE18" s="573">
        <f>その６!P22</f>
        <v>2.47E-2</v>
      </c>
      <c r="AG18" s="492"/>
      <c r="AH18" s="461">
        <f t="shared" si="23"/>
        <v>0</v>
      </c>
      <c r="AI18" s="461">
        <f t="shared" si="11"/>
        <v>0</v>
      </c>
      <c r="AJ18" s="461">
        <f t="shared" si="12"/>
        <v>0</v>
      </c>
      <c r="AK18" s="461">
        <f t="shared" si="13"/>
        <v>0</v>
      </c>
      <c r="AL18" s="461">
        <f t="shared" si="14"/>
        <v>0</v>
      </c>
      <c r="AM18" s="461">
        <f t="shared" si="15"/>
        <v>0</v>
      </c>
      <c r="AN18" s="461">
        <f t="shared" si="16"/>
        <v>0</v>
      </c>
      <c r="AO18" s="461">
        <f t="shared" si="17"/>
        <v>0</v>
      </c>
      <c r="AP18" s="461">
        <f t="shared" si="18"/>
        <v>0</v>
      </c>
      <c r="AQ18" s="461">
        <f t="shared" si="19"/>
        <v>0</v>
      </c>
      <c r="AR18" s="461">
        <f t="shared" si="20"/>
        <v>0</v>
      </c>
      <c r="AS18" s="462">
        <f t="shared" si="21"/>
        <v>0</v>
      </c>
    </row>
    <row r="19" spans="1:46" x14ac:dyDescent="0.2">
      <c r="A19" s="458" t="s">
        <v>107</v>
      </c>
      <c r="B19" s="461">
        <f>SUMIF(その５!$F$8:$F$26,$A19,その５!$AC$8:$AC$26)+SUMIF(その５!$F$54:$F$278,$A19,その５!$AC$54:$AC$278)</f>
        <v>0</v>
      </c>
      <c r="C19" s="461">
        <f>SUMIF(その５!$F$8:$F$26,$A19,その５!AP$8:AP$26)+SUMIF(その５!$F$54:$F$278,$A19,その５!AP$54:AP$278)</f>
        <v>0</v>
      </c>
      <c r="D19" s="461">
        <f>SUMIF(その５!$F$8:$F$26,$A19,その５!AQ$8:AQ$26)+SUMIF(その５!$F$54:$F$278,$A19,その５!AQ$54:AQ$278)</f>
        <v>0</v>
      </c>
      <c r="E19" s="461">
        <f>SUMIF(その５!$F$8:$F$26,$A19,その５!AR$8:AR$26)+SUMIF(その５!$F$54:$F$278,$A19,その５!AR$54:AR$278)</f>
        <v>0</v>
      </c>
      <c r="F19" s="461">
        <f>SUMIF(その５!$F$8:$F$26,$A19,その５!AS$8:AS$26)+SUMIF(その５!$F$54:$F$278,$A19,その５!AS$54:AS$278)</f>
        <v>0</v>
      </c>
      <c r="G19" s="461">
        <f>SUMIF(その５!$F$8:$F$26,$A19,その５!AT$8:AT$26)+SUMIF(その５!$F$54:$F$278,$A19,その５!AT$54:AT$278)</f>
        <v>0</v>
      </c>
      <c r="H19" s="461">
        <f>SUMIF(その５!$F$8:$F$26,$A19,その５!AU$8:AU$26)+SUMIF(その５!$F$54:$F$278,$A19,その５!AU$54:AU$278)</f>
        <v>0</v>
      </c>
      <c r="I19" s="461">
        <f>SUMIF(その５!$F$8:$F$26,$A19,その５!AV$8:AV$26)+SUMIF(その５!$F$54:$F$278,$A19,その５!AV$54:AV$278)</f>
        <v>0</v>
      </c>
      <c r="J19" s="461">
        <f>SUMIF(その５!$F$8:$F$26,$A19,その５!AW$8:AW$26)+SUMIF(その５!$F$54:$F$278,$A19,その５!AW$54:AW$278)</f>
        <v>0</v>
      </c>
      <c r="K19" s="461">
        <f>SUMIF(その５!$F$8:$F$26,$A19,その５!AX$8:AX$26)+SUMIF(その５!$F$54:$F$278,$A19,その５!AX$54:AX$278)</f>
        <v>0</v>
      </c>
      <c r="L19" s="461">
        <f>SUMIF(その５!$F$8:$F$26,$A19,その５!AY$8:AY$26)+SUMIF(その５!$F$54:$F$278,$A19,その５!AY$54:AY$278)</f>
        <v>0</v>
      </c>
      <c r="M19" s="461">
        <f>SUMIF(その５!$F$8:$F$26,$A19,その５!AZ$8:AZ$26)+SUMIF(その５!$F$54:$F$278,$A19,その５!AZ$54:AZ$278)</f>
        <v>0</v>
      </c>
      <c r="N19" s="462">
        <f>SUMIF(その５!$F$8:$F$26,$A19,その５!BA$8:BA$26)+SUMIF(その５!$F$54:$F$278,$A19,その５!BA$54:BA$278)</f>
        <v>0</v>
      </c>
      <c r="O19" s="465"/>
      <c r="P19" s="458"/>
      <c r="Q19" s="478">
        <f>SUMIF(その５!$F$8:$F$26,$A19,その５!$AG$8:$AG$26)+SUMIF(その５!$F$54:$F$278,$A19,その５!$AG$54:$AG$278)</f>
        <v>0</v>
      </c>
      <c r="R19" s="461">
        <f t="shared" si="22"/>
        <v>0</v>
      </c>
      <c r="S19" s="461">
        <f t="shared" si="0"/>
        <v>0</v>
      </c>
      <c r="T19" s="461">
        <f t="shared" si="1"/>
        <v>0</v>
      </c>
      <c r="U19" s="461">
        <f t="shared" si="2"/>
        <v>0</v>
      </c>
      <c r="V19" s="461">
        <f t="shared" si="3"/>
        <v>0</v>
      </c>
      <c r="W19" s="461">
        <f t="shared" si="4"/>
        <v>0</v>
      </c>
      <c r="X19" s="461">
        <f t="shared" si="5"/>
        <v>0</v>
      </c>
      <c r="Y19" s="461">
        <f t="shared" si="6"/>
        <v>0</v>
      </c>
      <c r="Z19" s="461">
        <f t="shared" si="7"/>
        <v>0</v>
      </c>
      <c r="AA19" s="461">
        <f t="shared" si="8"/>
        <v>0</v>
      </c>
      <c r="AB19" s="461">
        <f t="shared" si="9"/>
        <v>0</v>
      </c>
      <c r="AC19" s="462">
        <f t="shared" si="10"/>
        <v>0</v>
      </c>
      <c r="AE19" s="573">
        <f>その６!P23</f>
        <v>2.5499999999999998E-2</v>
      </c>
      <c r="AG19" s="492"/>
      <c r="AH19" s="461">
        <f t="shared" si="23"/>
        <v>0</v>
      </c>
      <c r="AI19" s="461">
        <f t="shared" si="11"/>
        <v>0</v>
      </c>
      <c r="AJ19" s="461">
        <f t="shared" si="12"/>
        <v>0</v>
      </c>
      <c r="AK19" s="461">
        <f t="shared" si="13"/>
        <v>0</v>
      </c>
      <c r="AL19" s="461">
        <f t="shared" si="14"/>
        <v>0</v>
      </c>
      <c r="AM19" s="461">
        <f t="shared" si="15"/>
        <v>0</v>
      </c>
      <c r="AN19" s="461">
        <f t="shared" si="16"/>
        <v>0</v>
      </c>
      <c r="AO19" s="461">
        <f t="shared" si="17"/>
        <v>0</v>
      </c>
      <c r="AP19" s="461">
        <f t="shared" si="18"/>
        <v>0</v>
      </c>
      <c r="AQ19" s="461">
        <f t="shared" si="19"/>
        <v>0</v>
      </c>
      <c r="AR19" s="461">
        <f t="shared" si="20"/>
        <v>0</v>
      </c>
      <c r="AS19" s="462">
        <f t="shared" si="21"/>
        <v>0</v>
      </c>
    </row>
    <row r="20" spans="1:46" x14ac:dyDescent="0.2">
      <c r="A20" s="458" t="s">
        <v>109</v>
      </c>
      <c r="B20" s="461">
        <f>SUMIF(その５!$F$8:$F$26,$A20,その５!$AC$8:$AC$26)+SUMIF(その５!$F$54:$F$278,$A20,その５!$AC$54:$AC$278)</f>
        <v>0</v>
      </c>
      <c r="C20" s="461">
        <f>SUMIF(その５!$F$8:$F$26,$A20,その５!AP$8:AP$26)+SUMIF(その５!$F$54:$F$278,$A20,その５!AP$54:AP$278)</f>
        <v>0</v>
      </c>
      <c r="D20" s="461">
        <f>SUMIF(その５!$F$8:$F$26,$A20,その５!AQ$8:AQ$26)+SUMIF(その５!$F$54:$F$278,$A20,その５!AQ$54:AQ$278)</f>
        <v>0</v>
      </c>
      <c r="E20" s="461">
        <f>SUMIF(その５!$F$8:$F$26,$A20,その５!AR$8:AR$26)+SUMIF(その５!$F$54:$F$278,$A20,その５!AR$54:AR$278)</f>
        <v>0</v>
      </c>
      <c r="F20" s="461">
        <f>SUMIF(その５!$F$8:$F$26,$A20,その５!AS$8:AS$26)+SUMIF(その５!$F$54:$F$278,$A20,その５!AS$54:AS$278)</f>
        <v>0</v>
      </c>
      <c r="G20" s="461">
        <f>SUMIF(その５!$F$8:$F$26,$A20,その５!AT$8:AT$26)+SUMIF(その５!$F$54:$F$278,$A20,その５!AT$54:AT$278)</f>
        <v>0</v>
      </c>
      <c r="H20" s="461">
        <f>SUMIF(その５!$F$8:$F$26,$A20,その５!AU$8:AU$26)+SUMIF(その５!$F$54:$F$278,$A20,その５!AU$54:AU$278)</f>
        <v>0</v>
      </c>
      <c r="I20" s="461">
        <f>SUMIF(その５!$F$8:$F$26,$A20,その５!AV$8:AV$26)+SUMIF(その５!$F$54:$F$278,$A20,その５!AV$54:AV$278)</f>
        <v>0</v>
      </c>
      <c r="J20" s="461">
        <f>SUMIF(その５!$F$8:$F$26,$A20,その５!AW$8:AW$26)+SUMIF(その５!$F$54:$F$278,$A20,その５!AW$54:AW$278)</f>
        <v>0</v>
      </c>
      <c r="K20" s="461">
        <f>SUMIF(その５!$F$8:$F$26,$A20,その５!AX$8:AX$26)+SUMIF(その５!$F$54:$F$278,$A20,その５!AX$54:AX$278)</f>
        <v>0</v>
      </c>
      <c r="L20" s="461">
        <f>SUMIF(その５!$F$8:$F$26,$A20,その５!AY$8:AY$26)+SUMIF(その５!$F$54:$F$278,$A20,その５!AY$54:AY$278)</f>
        <v>0</v>
      </c>
      <c r="M20" s="461">
        <f>SUMIF(その５!$F$8:$F$26,$A20,その５!AZ$8:AZ$26)+SUMIF(その５!$F$54:$F$278,$A20,その５!AZ$54:AZ$278)</f>
        <v>0</v>
      </c>
      <c r="N20" s="462">
        <f>SUMIF(その５!$F$8:$F$26,$A20,その５!BA$8:BA$26)+SUMIF(その５!$F$54:$F$278,$A20,その５!BA$54:BA$278)</f>
        <v>0</v>
      </c>
      <c r="O20" s="465"/>
      <c r="P20" s="458"/>
      <c r="Q20" s="478">
        <f>SUMIF(その５!$F$8:$F$26,$A20,その５!$AG$8:$AG$26)+SUMIF(その５!$F$54:$F$278,$A20,その５!$AG$54:$AG$278)</f>
        <v>0</v>
      </c>
      <c r="R20" s="461">
        <f t="shared" si="22"/>
        <v>0</v>
      </c>
      <c r="S20" s="461">
        <f t="shared" si="0"/>
        <v>0</v>
      </c>
      <c r="T20" s="461">
        <f t="shared" si="1"/>
        <v>0</v>
      </c>
      <c r="U20" s="461">
        <f t="shared" si="2"/>
        <v>0</v>
      </c>
      <c r="V20" s="461">
        <f t="shared" si="3"/>
        <v>0</v>
      </c>
      <c r="W20" s="461">
        <f t="shared" si="4"/>
        <v>0</v>
      </c>
      <c r="X20" s="461">
        <f t="shared" si="5"/>
        <v>0</v>
      </c>
      <c r="Y20" s="461">
        <f t="shared" si="6"/>
        <v>0</v>
      </c>
      <c r="Z20" s="461">
        <f t="shared" si="7"/>
        <v>0</v>
      </c>
      <c r="AA20" s="461">
        <f t="shared" si="8"/>
        <v>0</v>
      </c>
      <c r="AB20" s="461">
        <f t="shared" si="9"/>
        <v>0</v>
      </c>
      <c r="AC20" s="462">
        <f t="shared" si="10"/>
        <v>0</v>
      </c>
      <c r="AE20" s="573">
        <f>その６!P24</f>
        <v>2.9399999999999999E-2</v>
      </c>
      <c r="AG20" s="492"/>
      <c r="AH20" s="461">
        <f t="shared" si="23"/>
        <v>0</v>
      </c>
      <c r="AI20" s="461">
        <f t="shared" si="11"/>
        <v>0</v>
      </c>
      <c r="AJ20" s="461">
        <f t="shared" si="12"/>
        <v>0</v>
      </c>
      <c r="AK20" s="461">
        <f t="shared" si="13"/>
        <v>0</v>
      </c>
      <c r="AL20" s="461">
        <f t="shared" si="14"/>
        <v>0</v>
      </c>
      <c r="AM20" s="461">
        <f t="shared" si="15"/>
        <v>0</v>
      </c>
      <c r="AN20" s="461">
        <f t="shared" si="16"/>
        <v>0</v>
      </c>
      <c r="AO20" s="461">
        <f t="shared" si="17"/>
        <v>0</v>
      </c>
      <c r="AP20" s="461">
        <f t="shared" si="18"/>
        <v>0</v>
      </c>
      <c r="AQ20" s="461">
        <f t="shared" si="19"/>
        <v>0</v>
      </c>
      <c r="AR20" s="461">
        <f t="shared" si="20"/>
        <v>0</v>
      </c>
      <c r="AS20" s="462">
        <f t="shared" si="21"/>
        <v>0</v>
      </c>
    </row>
    <row r="21" spans="1:46" x14ac:dyDescent="0.2">
      <c r="A21" s="458" t="s">
        <v>15</v>
      </c>
      <c r="B21" s="461">
        <f>SUMIF(その５!$F$8:$F$26,$A21,その５!$AC$8:$AC$26)+SUMIF(その５!$F$54:$F$278,$A21,その５!$AC$54:$AC$278)</f>
        <v>0</v>
      </c>
      <c r="C21" s="461">
        <f>SUMIF(その５!$F$8:$F$26,$A21,その５!AP$8:AP$26)+SUMIF(その５!$F$54:$F$278,$A21,その５!AP$54:AP$278)</f>
        <v>0</v>
      </c>
      <c r="D21" s="461">
        <f>SUMIF(その５!$F$8:$F$26,$A21,その５!AQ$8:AQ$26)+SUMIF(その５!$F$54:$F$278,$A21,その５!AQ$54:AQ$278)</f>
        <v>0</v>
      </c>
      <c r="E21" s="461">
        <f>SUMIF(その５!$F$8:$F$26,$A21,その５!AR$8:AR$26)+SUMIF(その５!$F$54:$F$278,$A21,その５!AR$54:AR$278)</f>
        <v>0</v>
      </c>
      <c r="F21" s="461">
        <f>SUMIF(その５!$F$8:$F$26,$A21,その５!AS$8:AS$26)+SUMIF(その５!$F$54:$F$278,$A21,その５!AS$54:AS$278)</f>
        <v>0</v>
      </c>
      <c r="G21" s="461">
        <f>SUMIF(その５!$F$8:$F$26,$A21,その５!AT$8:AT$26)+SUMIF(その５!$F$54:$F$278,$A21,その５!AT$54:AT$278)</f>
        <v>0</v>
      </c>
      <c r="H21" s="461">
        <f>SUMIF(その５!$F$8:$F$26,$A21,その５!AU$8:AU$26)+SUMIF(その５!$F$54:$F$278,$A21,その５!AU$54:AU$278)</f>
        <v>0</v>
      </c>
      <c r="I21" s="461">
        <f>SUMIF(その５!$F$8:$F$26,$A21,その５!AV$8:AV$26)+SUMIF(その５!$F$54:$F$278,$A21,その５!AV$54:AV$278)</f>
        <v>0</v>
      </c>
      <c r="J21" s="461">
        <f>SUMIF(その５!$F$8:$F$26,$A21,その５!AW$8:AW$26)+SUMIF(その５!$F$54:$F$278,$A21,その５!AW$54:AW$278)</f>
        <v>0</v>
      </c>
      <c r="K21" s="461">
        <f>SUMIF(その５!$F$8:$F$26,$A21,その５!AX$8:AX$26)+SUMIF(その５!$F$54:$F$278,$A21,その５!AX$54:AX$278)</f>
        <v>0</v>
      </c>
      <c r="L21" s="461">
        <f>SUMIF(その５!$F$8:$F$26,$A21,その５!AY$8:AY$26)+SUMIF(その５!$F$54:$F$278,$A21,その５!AY$54:AY$278)</f>
        <v>0</v>
      </c>
      <c r="M21" s="461">
        <f>SUMIF(その５!$F$8:$F$26,$A21,その５!AZ$8:AZ$26)+SUMIF(その５!$F$54:$F$278,$A21,その５!AZ$54:AZ$278)</f>
        <v>0</v>
      </c>
      <c r="N21" s="462">
        <f>SUMIF(その５!$F$8:$F$26,$A21,その５!BA$8:BA$26)+SUMIF(その５!$F$54:$F$278,$A21,その５!BA$54:BA$278)</f>
        <v>0</v>
      </c>
      <c r="O21" s="465"/>
      <c r="P21" s="458"/>
      <c r="Q21" s="478">
        <f>SUMIF(その５!$F$8:$F$26,$A21,その５!$AG$8:$AG$26)+SUMIF(その５!$F$54:$F$278,$A21,その５!$AG$54:$AG$278)</f>
        <v>0</v>
      </c>
      <c r="R21" s="461">
        <f t="shared" si="22"/>
        <v>0</v>
      </c>
      <c r="S21" s="461">
        <f t="shared" si="0"/>
        <v>0</v>
      </c>
      <c r="T21" s="461">
        <f t="shared" si="1"/>
        <v>0</v>
      </c>
      <c r="U21" s="461">
        <f t="shared" si="2"/>
        <v>0</v>
      </c>
      <c r="V21" s="461">
        <f t="shared" si="3"/>
        <v>0</v>
      </c>
      <c r="W21" s="461">
        <f t="shared" si="4"/>
        <v>0</v>
      </c>
      <c r="X21" s="461">
        <f t="shared" si="5"/>
        <v>0</v>
      </c>
      <c r="Y21" s="461">
        <f t="shared" si="6"/>
        <v>0</v>
      </c>
      <c r="Z21" s="461">
        <f t="shared" si="7"/>
        <v>0</v>
      </c>
      <c r="AA21" s="461">
        <f t="shared" si="8"/>
        <v>0</v>
      </c>
      <c r="AB21" s="461">
        <f t="shared" si="9"/>
        <v>0</v>
      </c>
      <c r="AC21" s="462">
        <f t="shared" si="10"/>
        <v>0</v>
      </c>
      <c r="AE21" s="573">
        <f>その６!P25</f>
        <v>2.0899999999999998E-2</v>
      </c>
      <c r="AG21" s="492"/>
      <c r="AH21" s="461">
        <f t="shared" si="23"/>
        <v>0</v>
      </c>
      <c r="AI21" s="461">
        <f t="shared" si="11"/>
        <v>0</v>
      </c>
      <c r="AJ21" s="461">
        <f t="shared" si="12"/>
        <v>0</v>
      </c>
      <c r="AK21" s="461">
        <f t="shared" si="13"/>
        <v>0</v>
      </c>
      <c r="AL21" s="461">
        <f t="shared" si="14"/>
        <v>0</v>
      </c>
      <c r="AM21" s="461">
        <f t="shared" si="15"/>
        <v>0</v>
      </c>
      <c r="AN21" s="461">
        <f t="shared" si="16"/>
        <v>0</v>
      </c>
      <c r="AO21" s="461">
        <f t="shared" si="17"/>
        <v>0</v>
      </c>
      <c r="AP21" s="461">
        <f t="shared" si="18"/>
        <v>0</v>
      </c>
      <c r="AQ21" s="461">
        <f t="shared" si="19"/>
        <v>0</v>
      </c>
      <c r="AR21" s="461">
        <f t="shared" si="20"/>
        <v>0</v>
      </c>
      <c r="AS21" s="462">
        <f t="shared" si="21"/>
        <v>0</v>
      </c>
    </row>
    <row r="22" spans="1:46" x14ac:dyDescent="0.2">
      <c r="A22" s="458" t="s">
        <v>113</v>
      </c>
      <c r="B22" s="461">
        <f>SUMIF(その５!$F$8:$F$26,$A22,その５!$AC$8:$AC$26)+SUMIF(その５!$F$54:$F$278,$A22,その５!$AC$54:$AC$278)</f>
        <v>0</v>
      </c>
      <c r="C22" s="461">
        <f>SUMIF(その５!$F$8:$F$26,$A22,その５!AP$8:AP$26)+SUMIF(その５!$F$54:$F$278,$A22,その５!AP$54:AP$278)</f>
        <v>0</v>
      </c>
      <c r="D22" s="461">
        <f>SUMIF(その５!$F$8:$F$26,$A22,その５!AQ$8:AQ$26)+SUMIF(その５!$F$54:$F$278,$A22,その５!AQ$54:AQ$278)</f>
        <v>0</v>
      </c>
      <c r="E22" s="461">
        <f>SUMIF(その５!$F$8:$F$26,$A22,その５!AR$8:AR$26)+SUMIF(その５!$F$54:$F$278,$A22,その５!AR$54:AR$278)</f>
        <v>0</v>
      </c>
      <c r="F22" s="461">
        <f>SUMIF(その５!$F$8:$F$26,$A22,その５!AS$8:AS$26)+SUMIF(その５!$F$54:$F$278,$A22,その５!AS$54:AS$278)</f>
        <v>0</v>
      </c>
      <c r="G22" s="461">
        <f>SUMIF(その５!$F$8:$F$26,$A22,その５!AT$8:AT$26)+SUMIF(その５!$F$54:$F$278,$A22,その５!AT$54:AT$278)</f>
        <v>0</v>
      </c>
      <c r="H22" s="461">
        <f>SUMIF(その５!$F$8:$F$26,$A22,その５!AU$8:AU$26)+SUMIF(その５!$F$54:$F$278,$A22,その５!AU$54:AU$278)</f>
        <v>0</v>
      </c>
      <c r="I22" s="461">
        <f>SUMIF(その５!$F$8:$F$26,$A22,その５!AV$8:AV$26)+SUMIF(その５!$F$54:$F$278,$A22,その５!AV$54:AV$278)</f>
        <v>0</v>
      </c>
      <c r="J22" s="461">
        <f>SUMIF(その５!$F$8:$F$26,$A22,その５!AW$8:AW$26)+SUMIF(その５!$F$54:$F$278,$A22,その５!AW$54:AW$278)</f>
        <v>0</v>
      </c>
      <c r="K22" s="461">
        <f>SUMIF(その５!$F$8:$F$26,$A22,その５!AX$8:AX$26)+SUMIF(その５!$F$54:$F$278,$A22,その５!AX$54:AX$278)</f>
        <v>0</v>
      </c>
      <c r="L22" s="461">
        <f>SUMIF(その５!$F$8:$F$26,$A22,その５!AY$8:AY$26)+SUMIF(その５!$F$54:$F$278,$A22,その５!AY$54:AY$278)</f>
        <v>0</v>
      </c>
      <c r="M22" s="461">
        <f>SUMIF(その５!$F$8:$F$26,$A22,その５!AZ$8:AZ$26)+SUMIF(その５!$F$54:$F$278,$A22,その５!AZ$54:AZ$278)</f>
        <v>0</v>
      </c>
      <c r="N22" s="462">
        <f>SUMIF(その５!$F$8:$F$26,$A22,その５!BA$8:BA$26)+SUMIF(その５!$F$54:$F$278,$A22,その５!BA$54:BA$278)</f>
        <v>0</v>
      </c>
      <c r="O22" s="465"/>
      <c r="P22" s="458"/>
      <c r="Q22" s="478">
        <f>SUMIF(その５!$F$8:$F$26,$A22,その５!$AG$8:$AG$26)+SUMIF(その５!$F$54:$F$278,$A22,その５!$AG$54:$AG$278)</f>
        <v>0</v>
      </c>
      <c r="R22" s="461">
        <f t="shared" si="22"/>
        <v>0</v>
      </c>
      <c r="S22" s="461">
        <f t="shared" si="0"/>
        <v>0</v>
      </c>
      <c r="T22" s="461">
        <f t="shared" si="1"/>
        <v>0</v>
      </c>
      <c r="U22" s="461">
        <f t="shared" si="2"/>
        <v>0</v>
      </c>
      <c r="V22" s="461">
        <f t="shared" si="3"/>
        <v>0</v>
      </c>
      <c r="W22" s="461">
        <f t="shared" si="4"/>
        <v>0</v>
      </c>
      <c r="X22" s="461">
        <f t="shared" si="5"/>
        <v>0</v>
      </c>
      <c r="Y22" s="461">
        <f t="shared" si="6"/>
        <v>0</v>
      </c>
      <c r="Z22" s="461">
        <f t="shared" si="7"/>
        <v>0</v>
      </c>
      <c r="AA22" s="461">
        <f t="shared" si="8"/>
        <v>0</v>
      </c>
      <c r="AB22" s="461">
        <f t="shared" si="9"/>
        <v>0</v>
      </c>
      <c r="AC22" s="462">
        <f t="shared" si="10"/>
        <v>0</v>
      </c>
      <c r="AE22" s="573">
        <f>その６!P26</f>
        <v>1.0999999999999999E-2</v>
      </c>
      <c r="AG22" s="492"/>
      <c r="AH22" s="461">
        <f t="shared" si="23"/>
        <v>0</v>
      </c>
      <c r="AI22" s="461">
        <f t="shared" si="11"/>
        <v>0</v>
      </c>
      <c r="AJ22" s="461">
        <f t="shared" si="12"/>
        <v>0</v>
      </c>
      <c r="AK22" s="461">
        <f t="shared" si="13"/>
        <v>0</v>
      </c>
      <c r="AL22" s="461">
        <f t="shared" si="14"/>
        <v>0</v>
      </c>
      <c r="AM22" s="461">
        <f t="shared" si="15"/>
        <v>0</v>
      </c>
      <c r="AN22" s="461">
        <f t="shared" si="16"/>
        <v>0</v>
      </c>
      <c r="AO22" s="461">
        <f t="shared" si="17"/>
        <v>0</v>
      </c>
      <c r="AP22" s="461">
        <f t="shared" si="18"/>
        <v>0</v>
      </c>
      <c r="AQ22" s="461">
        <f t="shared" si="19"/>
        <v>0</v>
      </c>
      <c r="AR22" s="461">
        <f t="shared" si="20"/>
        <v>0</v>
      </c>
      <c r="AS22" s="462">
        <f t="shared" si="21"/>
        <v>0</v>
      </c>
    </row>
    <row r="23" spans="1:46" x14ac:dyDescent="0.2">
      <c r="A23" s="458" t="s">
        <v>114</v>
      </c>
      <c r="B23" s="461">
        <f>SUMIF(その５!$F$8:$F$26,$A23,その５!$AC$8:$AC$26)+SUMIF(その５!$F$54:$F$278,$A23,その５!$AC$54:$AC$278)</f>
        <v>0</v>
      </c>
      <c r="C23" s="461">
        <f>SUMIF(その５!$F$8:$F$26,$A23,その５!AP$8:AP$26)+SUMIF(その５!$F$54:$F$278,$A23,その５!AP$54:AP$278)</f>
        <v>0</v>
      </c>
      <c r="D23" s="461">
        <f>SUMIF(その５!$F$8:$F$26,$A23,その５!AQ$8:AQ$26)+SUMIF(その５!$F$54:$F$278,$A23,その５!AQ$54:AQ$278)</f>
        <v>0</v>
      </c>
      <c r="E23" s="461">
        <f>SUMIF(その５!$F$8:$F$26,$A23,その５!AR$8:AR$26)+SUMIF(その５!$F$54:$F$278,$A23,その５!AR$54:AR$278)</f>
        <v>0</v>
      </c>
      <c r="F23" s="461">
        <f>SUMIF(その５!$F$8:$F$26,$A23,その５!AS$8:AS$26)+SUMIF(その５!$F$54:$F$278,$A23,その５!AS$54:AS$278)</f>
        <v>0</v>
      </c>
      <c r="G23" s="461">
        <f>SUMIF(その５!$F$8:$F$26,$A23,その５!AT$8:AT$26)+SUMIF(その５!$F$54:$F$278,$A23,その５!AT$54:AT$278)</f>
        <v>0</v>
      </c>
      <c r="H23" s="461">
        <f>SUMIF(その５!$F$8:$F$26,$A23,その５!AU$8:AU$26)+SUMIF(その５!$F$54:$F$278,$A23,その５!AU$54:AU$278)</f>
        <v>0</v>
      </c>
      <c r="I23" s="461">
        <f>SUMIF(その５!$F$8:$F$26,$A23,その５!AV$8:AV$26)+SUMIF(その５!$F$54:$F$278,$A23,その５!AV$54:AV$278)</f>
        <v>0</v>
      </c>
      <c r="J23" s="461">
        <f>SUMIF(その５!$F$8:$F$26,$A23,その５!AW$8:AW$26)+SUMIF(その５!$F$54:$F$278,$A23,その５!AW$54:AW$278)</f>
        <v>0</v>
      </c>
      <c r="K23" s="461">
        <f>SUMIF(その５!$F$8:$F$26,$A23,その５!AX$8:AX$26)+SUMIF(その５!$F$54:$F$278,$A23,その５!AX$54:AX$278)</f>
        <v>0</v>
      </c>
      <c r="L23" s="461">
        <f>SUMIF(その５!$F$8:$F$26,$A23,その５!AY$8:AY$26)+SUMIF(その５!$F$54:$F$278,$A23,その５!AY$54:AY$278)</f>
        <v>0</v>
      </c>
      <c r="M23" s="461">
        <f>SUMIF(その５!$F$8:$F$26,$A23,その５!AZ$8:AZ$26)+SUMIF(その５!$F$54:$F$278,$A23,その５!AZ$54:AZ$278)</f>
        <v>0</v>
      </c>
      <c r="N23" s="462">
        <f>SUMIF(その５!$F$8:$F$26,$A23,その５!BA$8:BA$26)+SUMIF(その５!$F$54:$F$278,$A23,その５!BA$54:BA$278)</f>
        <v>0</v>
      </c>
      <c r="O23" s="465"/>
      <c r="P23" s="458"/>
      <c r="Q23" s="478">
        <f>SUMIF(その５!$F$8:$F$26,$A23,その５!$AG$8:$AG$26)+SUMIF(その５!$F$54:$F$278,$A23,その５!$AG$54:$AG$278)</f>
        <v>0</v>
      </c>
      <c r="R23" s="461">
        <f t="shared" si="22"/>
        <v>0</v>
      </c>
      <c r="S23" s="461">
        <f t="shared" si="0"/>
        <v>0</v>
      </c>
      <c r="T23" s="461">
        <f t="shared" si="1"/>
        <v>0</v>
      </c>
      <c r="U23" s="461">
        <f t="shared" si="2"/>
        <v>0</v>
      </c>
      <c r="V23" s="461">
        <f t="shared" si="3"/>
        <v>0</v>
      </c>
      <c r="W23" s="461">
        <f t="shared" si="4"/>
        <v>0</v>
      </c>
      <c r="X23" s="461">
        <f t="shared" si="5"/>
        <v>0</v>
      </c>
      <c r="Y23" s="461">
        <f t="shared" si="6"/>
        <v>0</v>
      </c>
      <c r="Z23" s="461">
        <f t="shared" si="7"/>
        <v>0</v>
      </c>
      <c r="AA23" s="461">
        <f t="shared" si="8"/>
        <v>0</v>
      </c>
      <c r="AB23" s="461">
        <f t="shared" si="9"/>
        <v>0</v>
      </c>
      <c r="AC23" s="462">
        <f t="shared" si="10"/>
        <v>0</v>
      </c>
      <c r="AE23" s="573">
        <f>その６!P27</f>
        <v>2.63E-2</v>
      </c>
      <c r="AG23" s="492"/>
      <c r="AH23" s="461">
        <f t="shared" si="23"/>
        <v>0</v>
      </c>
      <c r="AI23" s="461">
        <f t="shared" si="11"/>
        <v>0</v>
      </c>
      <c r="AJ23" s="461">
        <f t="shared" si="12"/>
        <v>0</v>
      </c>
      <c r="AK23" s="461">
        <f t="shared" si="13"/>
        <v>0</v>
      </c>
      <c r="AL23" s="461">
        <f t="shared" si="14"/>
        <v>0</v>
      </c>
      <c r="AM23" s="461">
        <f t="shared" si="15"/>
        <v>0</v>
      </c>
      <c r="AN23" s="461">
        <f t="shared" si="16"/>
        <v>0</v>
      </c>
      <c r="AO23" s="461">
        <f t="shared" si="17"/>
        <v>0</v>
      </c>
      <c r="AP23" s="461">
        <f t="shared" si="18"/>
        <v>0</v>
      </c>
      <c r="AQ23" s="461">
        <f t="shared" si="19"/>
        <v>0</v>
      </c>
      <c r="AR23" s="461">
        <f t="shared" si="20"/>
        <v>0</v>
      </c>
      <c r="AS23" s="462">
        <f t="shared" si="21"/>
        <v>0</v>
      </c>
    </row>
    <row r="24" spans="1:46" x14ac:dyDescent="0.2">
      <c r="A24" s="458" t="s">
        <v>115</v>
      </c>
      <c r="B24" s="461">
        <f>SUMIF(その５!$F$8:$F$26,$A24,その５!$AC$8:$AC$26)+SUMIF(その５!$F$54:$F$278,$A24,その５!$AC$54:$AC$278)</f>
        <v>0</v>
      </c>
      <c r="C24" s="461">
        <f>SUMIF(その５!$F$8:$F$26,$A24,その５!AP$8:AP$26)+SUMIF(その５!$F$54:$F$278,$A24,その５!AP$54:AP$278)</f>
        <v>0</v>
      </c>
      <c r="D24" s="461">
        <f>SUMIF(その５!$F$8:$F$26,$A24,その５!AQ$8:AQ$26)+SUMIF(その５!$F$54:$F$278,$A24,その５!AQ$54:AQ$278)</f>
        <v>0</v>
      </c>
      <c r="E24" s="461">
        <f>SUMIF(その５!$F$8:$F$26,$A24,その５!AR$8:AR$26)+SUMIF(その５!$F$54:$F$278,$A24,その５!AR$54:AR$278)</f>
        <v>0</v>
      </c>
      <c r="F24" s="461">
        <f>SUMIF(その５!$F$8:$F$26,$A24,その５!AS$8:AS$26)+SUMIF(その５!$F$54:$F$278,$A24,その５!AS$54:AS$278)</f>
        <v>0</v>
      </c>
      <c r="G24" s="461">
        <f>SUMIF(その５!$F$8:$F$26,$A24,その５!AT$8:AT$26)+SUMIF(その５!$F$54:$F$278,$A24,その５!AT$54:AT$278)</f>
        <v>0</v>
      </c>
      <c r="H24" s="461">
        <f>SUMIF(その５!$F$8:$F$26,$A24,その５!AU$8:AU$26)+SUMIF(その５!$F$54:$F$278,$A24,その５!AU$54:AU$278)</f>
        <v>0</v>
      </c>
      <c r="I24" s="461">
        <f>SUMIF(その５!$F$8:$F$26,$A24,その５!AV$8:AV$26)+SUMIF(その５!$F$54:$F$278,$A24,その５!AV$54:AV$278)</f>
        <v>0</v>
      </c>
      <c r="J24" s="461">
        <f>SUMIF(その５!$F$8:$F$26,$A24,その５!AW$8:AW$26)+SUMIF(その５!$F$54:$F$278,$A24,その５!AW$54:AW$278)</f>
        <v>0</v>
      </c>
      <c r="K24" s="461">
        <f>SUMIF(その５!$F$8:$F$26,$A24,その５!AX$8:AX$26)+SUMIF(その５!$F$54:$F$278,$A24,その５!AX$54:AX$278)</f>
        <v>0</v>
      </c>
      <c r="L24" s="461">
        <f>SUMIF(その５!$F$8:$F$26,$A24,その５!AY$8:AY$26)+SUMIF(その５!$F$54:$F$278,$A24,その５!AY$54:AY$278)</f>
        <v>0</v>
      </c>
      <c r="M24" s="461">
        <f>SUMIF(その５!$F$8:$F$26,$A24,その５!AZ$8:AZ$26)+SUMIF(その５!$F$54:$F$278,$A24,その５!AZ$54:AZ$278)</f>
        <v>0</v>
      </c>
      <c r="N24" s="462">
        <f>SUMIF(その５!$F$8:$F$26,$A24,その５!BA$8:BA$26)+SUMIF(その５!$F$54:$F$278,$A24,その５!BA$54:BA$278)</f>
        <v>0</v>
      </c>
      <c r="O24" s="465"/>
      <c r="P24" s="458"/>
      <c r="Q24" s="478">
        <f>SUMIF(その５!$F$8:$F$26,$A24,その５!$AG$8:$AG$26)+SUMIF(その５!$F$54:$F$278,$A24,その５!$AG$54:$AG$278)</f>
        <v>0</v>
      </c>
      <c r="R24" s="461">
        <f t="shared" si="22"/>
        <v>0</v>
      </c>
      <c r="S24" s="461">
        <f t="shared" si="0"/>
        <v>0</v>
      </c>
      <c r="T24" s="461">
        <f t="shared" si="1"/>
        <v>0</v>
      </c>
      <c r="U24" s="461">
        <f t="shared" si="2"/>
        <v>0</v>
      </c>
      <c r="V24" s="461">
        <f t="shared" si="3"/>
        <v>0</v>
      </c>
      <c r="W24" s="461">
        <f t="shared" si="4"/>
        <v>0</v>
      </c>
      <c r="X24" s="461">
        <f t="shared" si="5"/>
        <v>0</v>
      </c>
      <c r="Y24" s="461">
        <f t="shared" si="6"/>
        <v>0</v>
      </c>
      <c r="Z24" s="461">
        <f t="shared" si="7"/>
        <v>0</v>
      </c>
      <c r="AA24" s="461">
        <f t="shared" si="8"/>
        <v>0</v>
      </c>
      <c r="AB24" s="461">
        <f t="shared" si="9"/>
        <v>0</v>
      </c>
      <c r="AC24" s="462">
        <f t="shared" si="10"/>
        <v>0</v>
      </c>
      <c r="AE24" s="573">
        <f>その６!P28</f>
        <v>3.8399999999999997E-2</v>
      </c>
      <c r="AG24" s="492"/>
      <c r="AH24" s="461">
        <f t="shared" si="23"/>
        <v>0</v>
      </c>
      <c r="AI24" s="461">
        <f t="shared" si="11"/>
        <v>0</v>
      </c>
      <c r="AJ24" s="461">
        <f t="shared" si="12"/>
        <v>0</v>
      </c>
      <c r="AK24" s="461">
        <f t="shared" si="13"/>
        <v>0</v>
      </c>
      <c r="AL24" s="461">
        <f t="shared" si="14"/>
        <v>0</v>
      </c>
      <c r="AM24" s="461">
        <f t="shared" si="15"/>
        <v>0</v>
      </c>
      <c r="AN24" s="461">
        <f t="shared" si="16"/>
        <v>0</v>
      </c>
      <c r="AO24" s="461">
        <f t="shared" si="17"/>
        <v>0</v>
      </c>
      <c r="AP24" s="461">
        <f t="shared" si="18"/>
        <v>0</v>
      </c>
      <c r="AQ24" s="461">
        <f t="shared" si="19"/>
        <v>0</v>
      </c>
      <c r="AR24" s="461">
        <f t="shared" si="20"/>
        <v>0</v>
      </c>
      <c r="AS24" s="462">
        <f t="shared" si="21"/>
        <v>0</v>
      </c>
    </row>
    <row r="25" spans="1:46" x14ac:dyDescent="0.2">
      <c r="A25" s="458" t="s">
        <v>241</v>
      </c>
      <c r="B25" s="461">
        <f>SUMIF(その５!$F$8:$F$26,$A25,その５!$AC$8:$AC$26)+SUMIF(その５!$F$54:$F$278,$A25,その５!$AC$54:$AC$278)</f>
        <v>0</v>
      </c>
      <c r="C25" s="461">
        <f>SUMIF(その５!$F$8:$F$26,$A25,その５!AP$8:AP$26)+SUMIF(その５!$F$54:$F$278,$A25,その５!AP$54:AP$278)</f>
        <v>0</v>
      </c>
      <c r="D25" s="461">
        <f>SUMIF(その５!$F$8:$F$26,$A25,その５!AQ$8:AQ$26)+SUMIF(その５!$F$54:$F$278,$A25,その５!AQ$54:AQ$278)</f>
        <v>0</v>
      </c>
      <c r="E25" s="461">
        <f>SUMIF(その５!$F$8:$F$26,$A25,その５!AR$8:AR$26)+SUMIF(その５!$F$54:$F$278,$A25,その５!AR$54:AR$278)</f>
        <v>0</v>
      </c>
      <c r="F25" s="461">
        <f>SUMIF(その５!$F$8:$F$26,$A25,その５!AS$8:AS$26)+SUMIF(その５!$F$54:$F$278,$A25,その５!AS$54:AS$278)</f>
        <v>0</v>
      </c>
      <c r="G25" s="461">
        <f>SUMIF(その５!$F$8:$F$26,$A25,その５!AT$8:AT$26)+SUMIF(その５!$F$54:$F$278,$A25,その５!AT$54:AT$278)</f>
        <v>0</v>
      </c>
      <c r="H25" s="461">
        <f>SUMIF(その５!$F$8:$F$26,$A25,その５!AU$8:AU$26)+SUMIF(その５!$F$54:$F$278,$A25,その５!AU$54:AU$278)</f>
        <v>0</v>
      </c>
      <c r="I25" s="461">
        <f>SUMIF(その５!$F$8:$F$26,$A25,その５!AV$8:AV$26)+SUMIF(その５!$F$54:$F$278,$A25,その５!AV$54:AV$278)</f>
        <v>0</v>
      </c>
      <c r="J25" s="461">
        <f>SUMIF(その５!$F$8:$F$26,$A25,その５!AW$8:AW$26)+SUMIF(その５!$F$54:$F$278,$A25,その５!AW$54:AW$278)</f>
        <v>0</v>
      </c>
      <c r="K25" s="461">
        <f>SUMIF(その５!$F$8:$F$26,$A25,その５!AX$8:AX$26)+SUMIF(その５!$F$54:$F$278,$A25,その５!AX$54:AX$278)</f>
        <v>0</v>
      </c>
      <c r="L25" s="461">
        <f>SUMIF(その５!$F$8:$F$26,$A25,その５!AY$8:AY$26)+SUMIF(その５!$F$54:$F$278,$A25,その５!AY$54:AY$278)</f>
        <v>0</v>
      </c>
      <c r="M25" s="461">
        <f>SUMIF(その５!$F$8:$F$26,$A25,その５!AZ$8:AZ$26)+SUMIF(その５!$F$54:$F$278,$A25,その５!AZ$54:AZ$278)</f>
        <v>0</v>
      </c>
      <c r="N25" s="462">
        <f>SUMIF(その５!$F$8:$F$26,$A25,その５!BA$8:BA$26)+SUMIF(その５!$F$54:$F$278,$A25,その５!BA$54:BA$278)</f>
        <v>0</v>
      </c>
      <c r="O25" s="465"/>
      <c r="P25" s="458"/>
      <c r="Q25" s="478">
        <f>SUMIF(その５!$F$8:$F$26,$A25,その５!$AG$8:$AG$26)+SUMIF(その５!$F$54:$F$278,$A25,その５!$AG$54:$AG$278)</f>
        <v>0</v>
      </c>
      <c r="R25" s="461">
        <f t="shared" si="22"/>
        <v>0</v>
      </c>
      <c r="S25" s="461">
        <f t="shared" si="0"/>
        <v>0</v>
      </c>
      <c r="T25" s="461">
        <f t="shared" si="1"/>
        <v>0</v>
      </c>
      <c r="U25" s="461">
        <f t="shared" si="2"/>
        <v>0</v>
      </c>
      <c r="V25" s="461">
        <f t="shared" si="3"/>
        <v>0</v>
      </c>
      <c r="W25" s="461">
        <f t="shared" si="4"/>
        <v>0</v>
      </c>
      <c r="X25" s="461">
        <f t="shared" si="5"/>
        <v>0</v>
      </c>
      <c r="Y25" s="461">
        <f t="shared" si="6"/>
        <v>0</v>
      </c>
      <c r="Z25" s="461">
        <f t="shared" si="7"/>
        <v>0</v>
      </c>
      <c r="AA25" s="461">
        <f t="shared" si="8"/>
        <v>0</v>
      </c>
      <c r="AB25" s="461">
        <f t="shared" si="9"/>
        <v>0</v>
      </c>
      <c r="AC25" s="462">
        <f t="shared" si="10"/>
        <v>0</v>
      </c>
      <c r="AE25" s="573">
        <f>その６!P29</f>
        <v>1.3599999999999999E-2</v>
      </c>
      <c r="AG25" s="492"/>
      <c r="AH25" s="461">
        <f t="shared" si="23"/>
        <v>0</v>
      </c>
      <c r="AI25" s="461">
        <f t="shared" si="11"/>
        <v>0</v>
      </c>
      <c r="AJ25" s="461">
        <f t="shared" si="12"/>
        <v>0</v>
      </c>
      <c r="AK25" s="461">
        <f t="shared" si="13"/>
        <v>0</v>
      </c>
      <c r="AL25" s="461">
        <f t="shared" si="14"/>
        <v>0</v>
      </c>
      <c r="AM25" s="461">
        <f t="shared" si="15"/>
        <v>0</v>
      </c>
      <c r="AN25" s="461">
        <f t="shared" si="16"/>
        <v>0</v>
      </c>
      <c r="AO25" s="461">
        <f t="shared" si="17"/>
        <v>0</v>
      </c>
      <c r="AP25" s="461">
        <f t="shared" si="18"/>
        <v>0</v>
      </c>
      <c r="AQ25" s="461">
        <f t="shared" si="19"/>
        <v>0</v>
      </c>
      <c r="AR25" s="461">
        <f t="shared" si="20"/>
        <v>0</v>
      </c>
      <c r="AS25" s="462">
        <f t="shared" si="21"/>
        <v>0</v>
      </c>
    </row>
    <row r="26" spans="1:46" x14ac:dyDescent="0.2">
      <c r="A26" s="458" t="s">
        <v>17</v>
      </c>
      <c r="B26" s="461">
        <f>SUMIF(その５!$F$8:$F$26,$A26,その５!$AC$8:$AC$26)+SUMIF(その５!$F$54:$F$278,$A26,その５!$AC$54:$AC$278)</f>
        <v>0</v>
      </c>
      <c r="C26" s="461">
        <f>SUMIF(その５!$F$8:$F$26,$A26,その５!AP$8:AP$26)+SUMIF(その５!$F$54:$F$278,$A26,その５!AP$54:AP$278)</f>
        <v>0</v>
      </c>
      <c r="D26" s="461">
        <f>SUMIF(その５!$F$8:$F$26,$A26,その５!AQ$8:AQ$26)+SUMIF(その５!$F$54:$F$278,$A26,その５!AQ$54:AQ$278)</f>
        <v>0</v>
      </c>
      <c r="E26" s="461">
        <f>SUMIF(その５!$F$8:$F$26,$A26,その５!AR$8:AR$26)+SUMIF(その５!$F$54:$F$278,$A26,その５!AR$54:AR$278)</f>
        <v>0</v>
      </c>
      <c r="F26" s="461">
        <f>SUMIF(その５!$F$8:$F$26,$A26,その５!AS$8:AS$26)+SUMIF(その５!$F$54:$F$278,$A26,その５!AS$54:AS$278)</f>
        <v>0</v>
      </c>
      <c r="G26" s="461">
        <f>SUMIF(その５!$F$8:$F$26,$A26,その５!AT$8:AT$26)+SUMIF(その５!$F$54:$F$278,$A26,その５!AT$54:AT$278)</f>
        <v>0</v>
      </c>
      <c r="H26" s="461">
        <f>SUMIF(その５!$F$8:$F$26,$A26,その５!AU$8:AU$26)+SUMIF(その５!$F$54:$F$278,$A26,その５!AU$54:AU$278)</f>
        <v>0</v>
      </c>
      <c r="I26" s="461">
        <f>SUMIF(その５!$F$8:$F$26,$A26,その５!AV$8:AV$26)+SUMIF(その５!$F$54:$F$278,$A26,その５!AV$54:AV$278)</f>
        <v>0</v>
      </c>
      <c r="J26" s="461">
        <f>SUMIF(その５!$F$8:$F$26,$A26,その５!AW$8:AW$26)+SUMIF(その５!$F$54:$F$278,$A26,その５!AW$54:AW$278)</f>
        <v>0</v>
      </c>
      <c r="K26" s="461">
        <f>SUMIF(その５!$F$8:$F$26,$A26,その５!AX$8:AX$26)+SUMIF(その５!$F$54:$F$278,$A26,その５!AX$54:AX$278)</f>
        <v>0</v>
      </c>
      <c r="L26" s="461">
        <f>SUMIF(その５!$F$8:$F$26,$A26,その５!AY$8:AY$26)+SUMIF(その５!$F$54:$F$278,$A26,その５!AY$54:AY$278)</f>
        <v>0</v>
      </c>
      <c r="M26" s="461">
        <f>SUMIF(その５!$F$8:$F$26,$A26,その５!AZ$8:AZ$26)+SUMIF(その５!$F$54:$F$278,$A26,その５!AZ$54:AZ$278)</f>
        <v>0</v>
      </c>
      <c r="N26" s="462">
        <f>SUMIF(その５!$F$8:$F$26,$A26,その５!BA$8:BA$26)+SUMIF(その５!$F$54:$F$278,$A26,その５!BA$54:BA$278)</f>
        <v>0</v>
      </c>
      <c r="O26" s="465"/>
      <c r="P26" s="458"/>
      <c r="Q26" s="478">
        <f>SUMIF(その５!$F$8:$F$26,$A26,その５!$AG$8:$AG$26)+SUMIF(その５!$F$54:$F$278,$A26,その５!$AG$54:$AG$278)</f>
        <v>0</v>
      </c>
      <c r="R26" s="461">
        <f t="shared" si="22"/>
        <v>0</v>
      </c>
      <c r="S26" s="461">
        <f t="shared" si="0"/>
        <v>0</v>
      </c>
      <c r="T26" s="461">
        <f t="shared" si="1"/>
        <v>0</v>
      </c>
      <c r="U26" s="461">
        <f t="shared" si="2"/>
        <v>0</v>
      </c>
      <c r="V26" s="461">
        <f t="shared" si="3"/>
        <v>0</v>
      </c>
      <c r="W26" s="461">
        <f t="shared" si="4"/>
        <v>0</v>
      </c>
      <c r="X26" s="461">
        <f t="shared" si="5"/>
        <v>0</v>
      </c>
      <c r="Y26" s="461">
        <f t="shared" si="6"/>
        <v>0</v>
      </c>
      <c r="Z26" s="461">
        <f t="shared" si="7"/>
        <v>0</v>
      </c>
      <c r="AA26" s="461">
        <f t="shared" si="8"/>
        <v>0</v>
      </c>
      <c r="AB26" s="461">
        <f t="shared" si="9"/>
        <v>0</v>
      </c>
      <c r="AC26" s="462">
        <f t="shared" si="10"/>
        <v>0</v>
      </c>
      <c r="AE26" s="573">
        <f>その６!P30</f>
        <v>1.3599999999999999E-2</v>
      </c>
      <c r="AG26" s="492"/>
      <c r="AH26" s="461">
        <f t="shared" si="23"/>
        <v>0</v>
      </c>
      <c r="AI26" s="461">
        <f t="shared" si="11"/>
        <v>0</v>
      </c>
      <c r="AJ26" s="461">
        <f t="shared" si="12"/>
        <v>0</v>
      </c>
      <c r="AK26" s="461">
        <f t="shared" si="13"/>
        <v>0</v>
      </c>
      <c r="AL26" s="461">
        <f t="shared" si="14"/>
        <v>0</v>
      </c>
      <c r="AM26" s="461">
        <f t="shared" si="15"/>
        <v>0</v>
      </c>
      <c r="AN26" s="461">
        <f t="shared" si="16"/>
        <v>0</v>
      </c>
      <c r="AO26" s="461">
        <f t="shared" si="17"/>
        <v>0</v>
      </c>
      <c r="AP26" s="461">
        <f t="shared" si="18"/>
        <v>0</v>
      </c>
      <c r="AQ26" s="461">
        <f t="shared" si="19"/>
        <v>0</v>
      </c>
      <c r="AR26" s="461">
        <f t="shared" si="20"/>
        <v>0</v>
      </c>
      <c r="AS26" s="462">
        <f t="shared" si="21"/>
        <v>0</v>
      </c>
    </row>
    <row r="27" spans="1:46" x14ac:dyDescent="0.2">
      <c r="A27" s="458" t="s">
        <v>121</v>
      </c>
      <c r="B27" s="461">
        <f>SUMIF(その５!$F$8:$F$26,$A27,その５!$AC$8:$AC$26)+SUMIF(その５!$F$54:$F$278,$A27,その５!$AC$54:$AC$278)</f>
        <v>0</v>
      </c>
      <c r="C27" s="461">
        <f>SUMIF(その５!$F$8:$F$26,$A27,その５!AP$8:AP$26)+SUMIF(その５!$F$54:$F$278,$A27,その５!AP$54:AP$278)</f>
        <v>0</v>
      </c>
      <c r="D27" s="461">
        <f>SUMIF(その５!$F$8:$F$26,$A27,その５!AQ$8:AQ$26)+SUMIF(その５!$F$54:$F$278,$A27,その５!AQ$54:AQ$278)</f>
        <v>0</v>
      </c>
      <c r="E27" s="461">
        <f>SUMIF(その５!$F$8:$F$26,$A27,その５!AR$8:AR$26)+SUMIF(その５!$F$54:$F$278,$A27,その５!AR$54:AR$278)</f>
        <v>0</v>
      </c>
      <c r="F27" s="461">
        <f>SUMIF(その５!$F$8:$F$26,$A27,その５!AS$8:AS$26)+SUMIF(その５!$F$54:$F$278,$A27,その５!AS$54:AS$278)</f>
        <v>0</v>
      </c>
      <c r="G27" s="461">
        <f>SUMIF(その５!$F$8:$F$26,$A27,その５!AT$8:AT$26)+SUMIF(その５!$F$54:$F$278,$A27,その５!AT$54:AT$278)</f>
        <v>0</v>
      </c>
      <c r="H27" s="461">
        <f>SUMIF(その５!$F$8:$F$26,$A27,その５!AU$8:AU$26)+SUMIF(その５!$F$54:$F$278,$A27,その５!AU$54:AU$278)</f>
        <v>0</v>
      </c>
      <c r="I27" s="461">
        <f>SUMIF(その５!$F$8:$F$26,$A27,その５!AV$8:AV$26)+SUMIF(その５!$F$54:$F$278,$A27,その５!AV$54:AV$278)</f>
        <v>0</v>
      </c>
      <c r="J27" s="461">
        <f>SUMIF(その５!$F$8:$F$26,$A27,その５!AW$8:AW$26)+SUMIF(その５!$F$54:$F$278,$A27,その５!AW$54:AW$278)</f>
        <v>0</v>
      </c>
      <c r="K27" s="461">
        <f>SUMIF(その５!$F$8:$F$26,$A27,その５!AX$8:AX$26)+SUMIF(その５!$F$54:$F$278,$A27,その５!AX$54:AX$278)</f>
        <v>0</v>
      </c>
      <c r="L27" s="461">
        <f>SUMIF(その５!$F$8:$F$26,$A27,その５!AY$8:AY$26)+SUMIF(その５!$F$54:$F$278,$A27,その５!AY$54:AY$278)</f>
        <v>0</v>
      </c>
      <c r="M27" s="461">
        <f>SUMIF(その５!$F$8:$F$26,$A27,その５!AZ$8:AZ$26)+SUMIF(その５!$F$54:$F$278,$A27,その５!AZ$54:AZ$278)</f>
        <v>0</v>
      </c>
      <c r="N27" s="462">
        <f>SUMIF(その５!$F$8:$F$26,$A27,その５!BA$8:BA$26)+SUMIF(その５!$F$54:$F$278,$A27,その５!BA$54:BA$278)</f>
        <v>0</v>
      </c>
      <c r="O27" s="465"/>
      <c r="P27" s="458"/>
      <c r="Q27" s="478">
        <f>SUMIF(その５!$F$8:$F$26,$A27,その５!$AG$8:$AG$26)+SUMIF(その５!$F$54:$F$278,$A27,その５!$AG$54:$AG$278)</f>
        <v>0</v>
      </c>
      <c r="R27" s="461">
        <f t="shared" si="22"/>
        <v>0</v>
      </c>
      <c r="S27" s="461">
        <f t="shared" si="0"/>
        <v>0</v>
      </c>
      <c r="T27" s="461">
        <f t="shared" si="1"/>
        <v>0</v>
      </c>
      <c r="U27" s="461">
        <f t="shared" si="2"/>
        <v>0</v>
      </c>
      <c r="V27" s="461">
        <f t="shared" si="3"/>
        <v>0</v>
      </c>
      <c r="W27" s="461">
        <f t="shared" si="4"/>
        <v>0</v>
      </c>
      <c r="X27" s="461">
        <f t="shared" si="5"/>
        <v>0</v>
      </c>
      <c r="Y27" s="461">
        <f t="shared" si="6"/>
        <v>0</v>
      </c>
      <c r="Z27" s="461">
        <f t="shared" si="7"/>
        <v>0</v>
      </c>
      <c r="AA27" s="461">
        <f t="shared" si="8"/>
        <v>0</v>
      </c>
      <c r="AB27" s="461">
        <f t="shared" si="9"/>
        <v>0</v>
      </c>
      <c r="AC27" s="462">
        <f t="shared" si="10"/>
        <v>0</v>
      </c>
      <c r="AE27" s="573">
        <f>その６!P31</f>
        <v>0</v>
      </c>
      <c r="AG27" s="492"/>
      <c r="AH27" s="461">
        <f t="shared" si="23"/>
        <v>0</v>
      </c>
      <c r="AI27" s="461">
        <f t="shared" si="11"/>
        <v>0</v>
      </c>
      <c r="AJ27" s="461">
        <f t="shared" si="12"/>
        <v>0</v>
      </c>
      <c r="AK27" s="461">
        <f t="shared" si="13"/>
        <v>0</v>
      </c>
      <c r="AL27" s="461">
        <f t="shared" si="14"/>
        <v>0</v>
      </c>
      <c r="AM27" s="461">
        <f t="shared" si="15"/>
        <v>0</v>
      </c>
      <c r="AN27" s="461">
        <f t="shared" si="16"/>
        <v>0</v>
      </c>
      <c r="AO27" s="461">
        <f t="shared" si="17"/>
        <v>0</v>
      </c>
      <c r="AP27" s="461">
        <f t="shared" si="18"/>
        <v>0</v>
      </c>
      <c r="AQ27" s="461">
        <f t="shared" si="19"/>
        <v>0</v>
      </c>
      <c r="AR27" s="461">
        <f t="shared" si="20"/>
        <v>0</v>
      </c>
      <c r="AS27" s="462">
        <f t="shared" si="21"/>
        <v>0</v>
      </c>
    </row>
    <row r="28" spans="1:46" x14ac:dyDescent="0.2">
      <c r="A28" s="459" t="s">
        <v>122</v>
      </c>
      <c r="B28" s="463">
        <f>SUMIF(その５!$F$8:$F$26,$A28,その５!$AC$8:$AC$26)+SUMIF(その５!$F$54:$F$278,$A28,その５!$AC$54:$AC$278)</f>
        <v>0</v>
      </c>
      <c r="C28" s="463">
        <f>SUMIF(その５!$F$8:$F$26,$A28,その５!AP$8:AP$26)+SUMIF(その５!$F$54:$F$278,$A28,その５!AP$54:AP$278)</f>
        <v>0</v>
      </c>
      <c r="D28" s="463">
        <f>SUMIF(その５!$F$8:$F$26,$A28,その５!AQ$8:AQ$26)+SUMIF(その５!$F$54:$F$278,$A28,その５!AQ$54:AQ$278)</f>
        <v>0</v>
      </c>
      <c r="E28" s="463">
        <f>SUMIF(その５!$F$8:$F$26,$A28,その５!AR$8:AR$26)+SUMIF(その５!$F$54:$F$278,$A28,その５!AR$54:AR$278)</f>
        <v>0</v>
      </c>
      <c r="F28" s="463">
        <f>SUMIF(その５!$F$8:$F$26,$A28,その５!AS$8:AS$26)+SUMIF(その５!$F$54:$F$278,$A28,その５!AS$54:AS$278)</f>
        <v>0</v>
      </c>
      <c r="G28" s="463">
        <f>SUMIF(その５!$F$8:$F$26,$A28,その５!AT$8:AT$26)+SUMIF(その５!$F$54:$F$278,$A28,その５!AT$54:AT$278)</f>
        <v>0</v>
      </c>
      <c r="H28" s="463">
        <f>SUMIF(その５!$F$8:$F$26,$A28,その５!AU$8:AU$26)+SUMIF(その５!$F$54:$F$278,$A28,その５!AU$54:AU$278)</f>
        <v>0</v>
      </c>
      <c r="I28" s="463">
        <f>SUMIF(その５!$F$8:$F$26,$A28,その５!AV$8:AV$26)+SUMIF(その５!$F$54:$F$278,$A28,その５!AV$54:AV$278)</f>
        <v>0</v>
      </c>
      <c r="J28" s="463">
        <f>SUMIF(その５!$F$8:$F$26,$A28,その５!AW$8:AW$26)+SUMIF(その５!$F$54:$F$278,$A28,その５!AW$54:AW$278)</f>
        <v>0</v>
      </c>
      <c r="K28" s="463">
        <f>SUMIF(その５!$F$8:$F$26,$A28,その５!AX$8:AX$26)+SUMIF(その５!$F$54:$F$278,$A28,その５!AX$54:AX$278)</f>
        <v>0</v>
      </c>
      <c r="L28" s="463">
        <f>SUMIF(その５!$F$8:$F$26,$A28,その５!AY$8:AY$26)+SUMIF(その５!$F$54:$F$278,$A28,その５!AY$54:AY$278)</f>
        <v>0</v>
      </c>
      <c r="M28" s="463">
        <f>SUMIF(その５!$F$8:$F$26,$A28,その５!AZ$8:AZ$26)+SUMIF(その５!$F$54:$F$278,$A28,その５!AZ$54:AZ$278)</f>
        <v>0</v>
      </c>
      <c r="N28" s="464">
        <f>SUMIF(その５!$F$8:$F$26,$A28,その５!BA$8:BA$26)+SUMIF(その５!$F$54:$F$278,$A28,その５!BA$54:BA$278)</f>
        <v>0</v>
      </c>
      <c r="O28" s="465"/>
      <c r="P28" s="479"/>
      <c r="Q28" s="480">
        <f>SUMIF(その５!$F$8:$F$26,$A28,その５!$AG$8:$AG$26)+SUMIF(その５!$F$54:$F$278,$A28,その５!$AG$54:$AG$278)</f>
        <v>0</v>
      </c>
      <c r="R28" s="481">
        <f t="shared" si="22"/>
        <v>0</v>
      </c>
      <c r="S28" s="481">
        <f t="shared" si="0"/>
        <v>0</v>
      </c>
      <c r="T28" s="481">
        <f t="shared" si="1"/>
        <v>0</v>
      </c>
      <c r="U28" s="481">
        <f t="shared" si="2"/>
        <v>0</v>
      </c>
      <c r="V28" s="481">
        <f t="shared" si="3"/>
        <v>0</v>
      </c>
      <c r="W28" s="481">
        <f t="shared" si="4"/>
        <v>0</v>
      </c>
      <c r="X28" s="481">
        <f t="shared" si="5"/>
        <v>0</v>
      </c>
      <c r="Y28" s="481">
        <f t="shared" si="6"/>
        <v>0</v>
      </c>
      <c r="Z28" s="481">
        <f t="shared" si="7"/>
        <v>0</v>
      </c>
      <c r="AA28" s="481">
        <f t="shared" si="8"/>
        <v>0</v>
      </c>
      <c r="AB28" s="481">
        <f t="shared" si="9"/>
        <v>0</v>
      </c>
      <c r="AC28" s="482">
        <f t="shared" si="10"/>
        <v>0</v>
      </c>
      <c r="AE28" s="574">
        <f>その６!P32</f>
        <v>0</v>
      </c>
      <c r="AG28" s="493"/>
      <c r="AH28" s="481">
        <f t="shared" si="23"/>
        <v>0</v>
      </c>
      <c r="AI28" s="481">
        <f t="shared" si="11"/>
        <v>0</v>
      </c>
      <c r="AJ28" s="481">
        <f t="shared" si="12"/>
        <v>0</v>
      </c>
      <c r="AK28" s="481">
        <f t="shared" si="13"/>
        <v>0</v>
      </c>
      <c r="AL28" s="481">
        <f t="shared" si="14"/>
        <v>0</v>
      </c>
      <c r="AM28" s="481">
        <f t="shared" si="15"/>
        <v>0</v>
      </c>
      <c r="AN28" s="481">
        <f t="shared" si="16"/>
        <v>0</v>
      </c>
      <c r="AO28" s="481">
        <f t="shared" si="17"/>
        <v>0</v>
      </c>
      <c r="AP28" s="481">
        <f t="shared" si="18"/>
        <v>0</v>
      </c>
      <c r="AQ28" s="481">
        <f t="shared" si="19"/>
        <v>0</v>
      </c>
      <c r="AR28" s="481">
        <f t="shared" si="20"/>
        <v>0</v>
      </c>
      <c r="AS28" s="482">
        <f t="shared" si="21"/>
        <v>0</v>
      </c>
    </row>
    <row r="29" spans="1:46" ht="16" x14ac:dyDescent="0.35">
      <c r="A29" s="456"/>
      <c r="B29" s="465"/>
      <c r="C29" s="465"/>
      <c r="D29" s="465"/>
      <c r="E29" s="465"/>
      <c r="F29" s="465"/>
      <c r="G29" s="465"/>
      <c r="H29" s="465"/>
      <c r="I29" s="465"/>
      <c r="J29" s="465"/>
      <c r="K29" s="465"/>
      <c r="L29" s="465"/>
      <c r="M29" s="465"/>
      <c r="N29" s="466"/>
      <c r="O29" s="465"/>
      <c r="P29" s="484" t="s">
        <v>250</v>
      </c>
      <c r="Q29" s="483">
        <f>SUM(Q3:Q28)</f>
        <v>0</v>
      </c>
      <c r="R29" s="471">
        <f t="shared" ref="R29:AC29" si="24">SUM(R3:R28)</f>
        <v>0</v>
      </c>
      <c r="S29" s="471">
        <f t="shared" si="24"/>
        <v>0</v>
      </c>
      <c r="T29" s="471">
        <f t="shared" si="24"/>
        <v>0</v>
      </c>
      <c r="U29" s="471">
        <f t="shared" si="24"/>
        <v>0</v>
      </c>
      <c r="V29" s="471">
        <f t="shared" si="24"/>
        <v>0</v>
      </c>
      <c r="W29" s="471">
        <f t="shared" si="24"/>
        <v>0</v>
      </c>
      <c r="X29" s="471">
        <f t="shared" si="24"/>
        <v>0</v>
      </c>
      <c r="Y29" s="471">
        <f t="shared" si="24"/>
        <v>0</v>
      </c>
      <c r="Z29" s="471">
        <f t="shared" si="24"/>
        <v>0</v>
      </c>
      <c r="AA29" s="471">
        <f t="shared" si="24"/>
        <v>0</v>
      </c>
      <c r="AB29" s="471">
        <f t="shared" si="24"/>
        <v>0</v>
      </c>
      <c r="AC29" s="472">
        <f t="shared" si="24"/>
        <v>0</v>
      </c>
      <c r="AE29" s="489"/>
      <c r="AG29" s="494" t="s">
        <v>255</v>
      </c>
      <c r="AH29" s="471">
        <f>SUM(AH3:AH28)</f>
        <v>0</v>
      </c>
      <c r="AI29" s="471">
        <f t="shared" ref="AI29:AS29" si="25">SUM(AI3:AI28)</f>
        <v>0</v>
      </c>
      <c r="AJ29" s="471">
        <f t="shared" si="25"/>
        <v>0</v>
      </c>
      <c r="AK29" s="471">
        <f t="shared" si="25"/>
        <v>0</v>
      </c>
      <c r="AL29" s="471">
        <f t="shared" si="25"/>
        <v>0</v>
      </c>
      <c r="AM29" s="471">
        <f t="shared" si="25"/>
        <v>0</v>
      </c>
      <c r="AN29" s="471">
        <f t="shared" si="25"/>
        <v>0</v>
      </c>
      <c r="AO29" s="471">
        <f t="shared" si="25"/>
        <v>0</v>
      </c>
      <c r="AP29" s="471">
        <f t="shared" si="25"/>
        <v>0</v>
      </c>
      <c r="AQ29" s="471">
        <f t="shared" si="25"/>
        <v>0</v>
      </c>
      <c r="AR29" s="471">
        <f t="shared" si="25"/>
        <v>0</v>
      </c>
      <c r="AS29" s="472">
        <f t="shared" si="25"/>
        <v>0</v>
      </c>
      <c r="AT29" s="498">
        <f>SUM(AH29:AS29)</f>
        <v>0</v>
      </c>
    </row>
    <row r="30" spans="1:46" x14ac:dyDescent="0.2">
      <c r="A30" s="455"/>
      <c r="B30" s="465"/>
      <c r="C30" s="465"/>
      <c r="D30" s="465"/>
      <c r="E30" s="465"/>
      <c r="F30" s="465"/>
      <c r="G30" s="465"/>
      <c r="H30" s="465"/>
      <c r="I30" s="465"/>
      <c r="J30" s="465"/>
      <c r="K30" s="465"/>
      <c r="L30" s="465"/>
      <c r="M30" s="465"/>
      <c r="N30" s="466"/>
      <c r="O30" s="465"/>
      <c r="P30" s="455"/>
      <c r="Q30" s="465"/>
      <c r="R30" s="465"/>
      <c r="S30" s="465"/>
      <c r="T30" s="465"/>
      <c r="U30" s="465"/>
      <c r="V30" s="465"/>
      <c r="W30" s="465"/>
      <c r="X30" s="465"/>
      <c r="Y30" s="465"/>
      <c r="Z30" s="465"/>
      <c r="AA30" s="465"/>
      <c r="AB30" s="465"/>
      <c r="AC30" s="466"/>
      <c r="AE30" s="489"/>
      <c r="AG30" s="495"/>
      <c r="AH30" s="465"/>
      <c r="AI30" s="465"/>
      <c r="AJ30" s="465"/>
      <c r="AK30" s="465"/>
      <c r="AL30" s="465"/>
      <c r="AM30" s="465"/>
      <c r="AN30" s="465"/>
      <c r="AO30" s="465"/>
      <c r="AP30" s="465"/>
      <c r="AQ30" s="465"/>
      <c r="AR30" s="465"/>
      <c r="AS30" s="466"/>
    </row>
    <row r="31" spans="1:46" x14ac:dyDescent="0.2">
      <c r="A31" s="460" t="s">
        <v>242</v>
      </c>
      <c r="B31" s="567">
        <f>SUMIF(その５!$F$8:$F$26,$A31,その５!$AC$8:$AC$26)+SUMIF(その５!$F$54:$F$278,$A31,その５!$AC$54:$AC$278)</f>
        <v>0</v>
      </c>
      <c r="C31" s="467">
        <f>SUMIF(その５!$F$8:$F$26,$A31,その５!AP$8:AP$26)+SUMIF(その５!$F$54:$F$278,$A31,その５!AP$54:AP$278)</f>
        <v>0</v>
      </c>
      <c r="D31" s="467">
        <f>SUMIF(その５!$F$8:$F$26,$A31,その５!AQ$8:AQ$26)+SUMIF(その５!$F$54:$F$278,$A31,その５!AQ$54:AQ$278)</f>
        <v>0</v>
      </c>
      <c r="E31" s="467">
        <f>SUMIF(その５!$F$8:$F$26,$A31,その５!AR$8:AR$26)+SUMIF(その５!$F$54:$F$278,$A31,その５!AR$54:AR$278)</f>
        <v>0</v>
      </c>
      <c r="F31" s="467">
        <f>SUMIF(その５!$F$8:$F$26,$A31,その５!AS$8:AS$26)+SUMIF(その５!$F$54:$F$278,$A31,その５!AS$54:AS$278)</f>
        <v>0</v>
      </c>
      <c r="G31" s="467">
        <f>SUMIF(その５!$F$8:$F$26,$A31,その５!AT$8:AT$26)+SUMIF(その５!$F$54:$F$278,$A31,その５!AT$54:AT$278)</f>
        <v>0</v>
      </c>
      <c r="H31" s="467">
        <f>SUMIF(その５!$F$8:$F$26,$A31,その５!AU$8:AU$26)+SUMIF(その５!$F$54:$F$278,$A31,その５!AU$54:AU$278)</f>
        <v>0</v>
      </c>
      <c r="I31" s="467">
        <f>SUMIF(その５!$F$8:$F$26,$A31,その５!AV$8:AV$26)+SUMIF(その５!$F$54:$F$278,$A31,その５!AV$54:AV$278)</f>
        <v>0</v>
      </c>
      <c r="J31" s="467">
        <f>SUMIF(その５!$F$8:$F$26,$A31,その５!AW$8:AW$26)+SUMIF(その５!$F$54:$F$278,$A31,その５!AW$54:AW$278)</f>
        <v>0</v>
      </c>
      <c r="K31" s="467">
        <f>SUMIF(その５!$F$8:$F$26,$A31,その５!AX$8:AX$26)+SUMIF(その５!$F$54:$F$278,$A31,その５!AX$54:AX$278)</f>
        <v>0</v>
      </c>
      <c r="L31" s="467">
        <f>SUMIF(その５!$F$8:$F$26,$A31,その５!AY$8:AY$26)+SUMIF(その５!$F$54:$F$278,$A31,その５!AY$54:AY$278)</f>
        <v>0</v>
      </c>
      <c r="M31" s="467">
        <f>SUMIF(その５!$F$8:$F$26,$A31,その５!AZ$8:AZ$26)+SUMIF(その５!$F$54:$F$278,$A31,その５!AZ$54:AZ$278)</f>
        <v>0</v>
      </c>
      <c r="N31" s="468">
        <f>SUMIF(その５!$F$8:$F$26,$A31,その５!BA$8:BA$26)+SUMIF(その５!$F$54:$F$278,$A31,その５!BA$54:BA$278)</f>
        <v>0</v>
      </c>
      <c r="O31" s="465"/>
      <c r="P31" s="455"/>
      <c r="Q31" s="470"/>
      <c r="R31" s="470"/>
      <c r="S31" s="470"/>
      <c r="T31" s="470"/>
      <c r="U31" s="470"/>
      <c r="V31" s="470"/>
      <c r="W31" s="470"/>
      <c r="X31" s="470"/>
      <c r="Y31" s="470"/>
      <c r="Z31" s="470"/>
      <c r="AA31" s="470"/>
      <c r="AB31" s="470"/>
      <c r="AC31" s="475"/>
      <c r="AE31" s="575">
        <f>その６!P33</f>
        <v>0.06</v>
      </c>
      <c r="AG31" s="496"/>
      <c r="AH31" s="467">
        <f t="shared" ref="AH31:AQ34" si="26">C31*$AE31</f>
        <v>0</v>
      </c>
      <c r="AI31" s="467">
        <f t="shared" si="26"/>
        <v>0</v>
      </c>
      <c r="AJ31" s="467">
        <f t="shared" si="26"/>
        <v>0</v>
      </c>
      <c r="AK31" s="467">
        <f t="shared" si="26"/>
        <v>0</v>
      </c>
      <c r="AL31" s="467">
        <f t="shared" si="26"/>
        <v>0</v>
      </c>
      <c r="AM31" s="467">
        <f t="shared" si="26"/>
        <v>0</v>
      </c>
      <c r="AN31" s="467">
        <f t="shared" si="26"/>
        <v>0</v>
      </c>
      <c r="AO31" s="467">
        <f t="shared" si="26"/>
        <v>0</v>
      </c>
      <c r="AP31" s="467">
        <f t="shared" si="26"/>
        <v>0</v>
      </c>
      <c r="AQ31" s="467">
        <f t="shared" si="26"/>
        <v>0</v>
      </c>
      <c r="AR31" s="467">
        <f t="shared" ref="AR31:AS34" si="27">M31*$AE31</f>
        <v>0</v>
      </c>
      <c r="AS31" s="468">
        <f t="shared" si="27"/>
        <v>0</v>
      </c>
    </row>
    <row r="32" spans="1:46" x14ac:dyDescent="0.2">
      <c r="A32" s="458" t="s">
        <v>243</v>
      </c>
      <c r="B32" s="568">
        <f>SUMIF(その５!$F$8:$F$26,$A32,その５!$AC$8:$AC$26)+SUMIF(その５!$F$54:$F$278,$A32,その５!$AC$54:$AC$278)</f>
        <v>0</v>
      </c>
      <c r="C32" s="461">
        <f>SUMIF(その５!$F$8:$F$26,$A32,その５!AP$8:AP$26)+SUMIF(その５!$F$54:$F$278,$A32,その５!AP$54:AP$278)</f>
        <v>0</v>
      </c>
      <c r="D32" s="461">
        <f>SUMIF(その５!$F$8:$F$26,$A32,その５!AQ$8:AQ$26)+SUMIF(その５!$F$54:$F$278,$A32,その５!AQ$54:AQ$278)</f>
        <v>0</v>
      </c>
      <c r="E32" s="461">
        <f>SUMIF(その５!$F$8:$F$26,$A32,その５!AR$8:AR$26)+SUMIF(その５!$F$54:$F$278,$A32,その５!AR$54:AR$278)</f>
        <v>0</v>
      </c>
      <c r="F32" s="461">
        <f>SUMIF(その５!$F$8:$F$26,$A32,その５!AS$8:AS$26)+SUMIF(その５!$F$54:$F$278,$A32,その５!AS$54:AS$278)</f>
        <v>0</v>
      </c>
      <c r="G32" s="461">
        <f>SUMIF(その５!$F$8:$F$26,$A32,その５!AT$8:AT$26)+SUMIF(その５!$F$54:$F$278,$A32,その５!AT$54:AT$278)</f>
        <v>0</v>
      </c>
      <c r="H32" s="461">
        <f>SUMIF(その５!$F$8:$F$26,$A32,その５!AU$8:AU$26)+SUMIF(その５!$F$54:$F$278,$A32,その５!AU$54:AU$278)</f>
        <v>0</v>
      </c>
      <c r="I32" s="461">
        <f>SUMIF(その５!$F$8:$F$26,$A32,その５!AV$8:AV$26)+SUMIF(その５!$F$54:$F$278,$A32,その５!AV$54:AV$278)</f>
        <v>0</v>
      </c>
      <c r="J32" s="461">
        <f>SUMIF(その５!$F$8:$F$26,$A32,その５!AW$8:AW$26)+SUMIF(その５!$F$54:$F$278,$A32,その５!AW$54:AW$278)</f>
        <v>0</v>
      </c>
      <c r="K32" s="461">
        <f>SUMIF(その５!$F$8:$F$26,$A32,その５!AX$8:AX$26)+SUMIF(その５!$F$54:$F$278,$A32,その５!AX$54:AX$278)</f>
        <v>0</v>
      </c>
      <c r="L32" s="461">
        <f>SUMIF(その５!$F$8:$F$26,$A32,その５!AY$8:AY$26)+SUMIF(その５!$F$54:$F$278,$A32,その５!AY$54:AY$278)</f>
        <v>0</v>
      </c>
      <c r="M32" s="461">
        <f>SUMIF(その５!$F$8:$F$26,$A32,その５!AZ$8:AZ$26)+SUMIF(その５!$F$54:$F$278,$A32,その５!AZ$54:AZ$278)</f>
        <v>0</v>
      </c>
      <c r="N32" s="462">
        <f>SUMIF(その５!$F$8:$F$26,$A32,その５!BA$8:BA$26)+SUMIF(その５!$F$54:$F$278,$A32,その５!BA$54:BA$278)</f>
        <v>0</v>
      </c>
      <c r="O32" s="465"/>
      <c r="P32" s="455"/>
      <c r="Q32" s="470"/>
      <c r="R32" s="470"/>
      <c r="S32" s="470"/>
      <c r="T32" s="470"/>
      <c r="U32" s="470"/>
      <c r="V32" s="470"/>
      <c r="W32" s="470"/>
      <c r="X32" s="470"/>
      <c r="Y32" s="470"/>
      <c r="Z32" s="470"/>
      <c r="AA32" s="470"/>
      <c r="AB32" s="470"/>
      <c r="AC32" s="475"/>
      <c r="AE32" s="576">
        <f>その６!P34</f>
        <v>0.06</v>
      </c>
      <c r="AG32" s="492"/>
      <c r="AH32" s="461">
        <f t="shared" si="26"/>
        <v>0</v>
      </c>
      <c r="AI32" s="461">
        <f t="shared" si="26"/>
        <v>0</v>
      </c>
      <c r="AJ32" s="461">
        <f t="shared" si="26"/>
        <v>0</v>
      </c>
      <c r="AK32" s="461">
        <f t="shared" si="26"/>
        <v>0</v>
      </c>
      <c r="AL32" s="461">
        <f t="shared" si="26"/>
        <v>0</v>
      </c>
      <c r="AM32" s="461">
        <f t="shared" si="26"/>
        <v>0</v>
      </c>
      <c r="AN32" s="461">
        <f t="shared" si="26"/>
        <v>0</v>
      </c>
      <c r="AO32" s="461">
        <f t="shared" si="26"/>
        <v>0</v>
      </c>
      <c r="AP32" s="461">
        <f t="shared" si="26"/>
        <v>0</v>
      </c>
      <c r="AQ32" s="461">
        <f t="shared" si="26"/>
        <v>0</v>
      </c>
      <c r="AR32" s="461">
        <f t="shared" si="27"/>
        <v>0</v>
      </c>
      <c r="AS32" s="462">
        <f t="shared" si="27"/>
        <v>0</v>
      </c>
    </row>
    <row r="33" spans="1:46" x14ac:dyDescent="0.2">
      <c r="A33" s="458" t="s">
        <v>244</v>
      </c>
      <c r="B33" s="568">
        <f>SUMIF(その５!$F$8:$F$26,$A33,その５!$AC$8:$AC$26)+SUMIF(その５!$F$54:$F$278,$A33,その５!$AC$54:$AC$278)</f>
        <v>0</v>
      </c>
      <c r="C33" s="461">
        <f>SUMIF(その５!$F$8:$F$26,$A33,その５!AP$8:AP$26)+SUMIF(その５!$F$54:$F$278,$A33,その５!AP$54:AP$278)</f>
        <v>0</v>
      </c>
      <c r="D33" s="461">
        <f>SUMIF(その５!$F$8:$F$26,$A33,その５!AQ$8:AQ$26)+SUMIF(その５!$F$54:$F$278,$A33,その５!AQ$54:AQ$278)</f>
        <v>0</v>
      </c>
      <c r="E33" s="461">
        <f>SUMIF(その５!$F$8:$F$26,$A33,その５!AR$8:AR$26)+SUMIF(その５!$F$54:$F$278,$A33,その５!AR$54:AR$278)</f>
        <v>0</v>
      </c>
      <c r="F33" s="461">
        <f>SUMIF(その５!$F$8:$F$26,$A33,その５!AS$8:AS$26)+SUMIF(その５!$F$54:$F$278,$A33,その５!AS$54:AS$278)</f>
        <v>0</v>
      </c>
      <c r="G33" s="461">
        <f>SUMIF(その５!$F$8:$F$26,$A33,その５!AT$8:AT$26)+SUMIF(その５!$F$54:$F$278,$A33,その５!AT$54:AT$278)</f>
        <v>0</v>
      </c>
      <c r="H33" s="461">
        <f>SUMIF(その５!$F$8:$F$26,$A33,その５!AU$8:AU$26)+SUMIF(その５!$F$54:$F$278,$A33,その５!AU$54:AU$278)</f>
        <v>0</v>
      </c>
      <c r="I33" s="461">
        <f>SUMIF(その５!$F$8:$F$26,$A33,その５!AV$8:AV$26)+SUMIF(その５!$F$54:$F$278,$A33,その５!AV$54:AV$278)</f>
        <v>0</v>
      </c>
      <c r="J33" s="461">
        <f>SUMIF(その５!$F$8:$F$26,$A33,その５!AW$8:AW$26)+SUMIF(その５!$F$54:$F$278,$A33,その５!AW$54:AW$278)</f>
        <v>0</v>
      </c>
      <c r="K33" s="461">
        <f>SUMIF(その５!$F$8:$F$26,$A33,その５!AX$8:AX$26)+SUMIF(その５!$F$54:$F$278,$A33,その５!AX$54:AX$278)</f>
        <v>0</v>
      </c>
      <c r="L33" s="461">
        <f>SUMIF(その５!$F$8:$F$26,$A33,その５!AY$8:AY$26)+SUMIF(その５!$F$54:$F$278,$A33,その５!AY$54:AY$278)</f>
        <v>0</v>
      </c>
      <c r="M33" s="461">
        <f>SUMIF(その５!$F$8:$F$26,$A33,その５!AZ$8:AZ$26)+SUMIF(その５!$F$54:$F$278,$A33,その５!AZ$54:AZ$278)</f>
        <v>0</v>
      </c>
      <c r="N33" s="462">
        <f>SUMIF(その５!$F$8:$F$26,$A33,その５!BA$8:BA$26)+SUMIF(その５!$F$54:$F$278,$A33,その５!BA$54:BA$278)</f>
        <v>0</v>
      </c>
      <c r="O33" s="465"/>
      <c r="P33" s="455"/>
      <c r="Q33" s="470"/>
      <c r="R33" s="470"/>
      <c r="S33" s="470"/>
      <c r="T33" s="470"/>
      <c r="U33" s="470"/>
      <c r="V33" s="470"/>
      <c r="W33" s="470"/>
      <c r="X33" s="470"/>
      <c r="Y33" s="470"/>
      <c r="Z33" s="470"/>
      <c r="AA33" s="470"/>
      <c r="AB33" s="470"/>
      <c r="AC33" s="475"/>
      <c r="AE33" s="576">
        <f>その６!P35</f>
        <v>0.06</v>
      </c>
      <c r="AG33" s="492"/>
      <c r="AH33" s="461">
        <f t="shared" si="26"/>
        <v>0</v>
      </c>
      <c r="AI33" s="461">
        <f t="shared" si="26"/>
        <v>0</v>
      </c>
      <c r="AJ33" s="461">
        <f t="shared" si="26"/>
        <v>0</v>
      </c>
      <c r="AK33" s="461">
        <f t="shared" si="26"/>
        <v>0</v>
      </c>
      <c r="AL33" s="461">
        <f t="shared" si="26"/>
        <v>0</v>
      </c>
      <c r="AM33" s="461">
        <f t="shared" si="26"/>
        <v>0</v>
      </c>
      <c r="AN33" s="461">
        <f t="shared" si="26"/>
        <v>0</v>
      </c>
      <c r="AO33" s="461">
        <f t="shared" si="26"/>
        <v>0</v>
      </c>
      <c r="AP33" s="461">
        <f t="shared" si="26"/>
        <v>0</v>
      </c>
      <c r="AQ33" s="461">
        <f t="shared" si="26"/>
        <v>0</v>
      </c>
      <c r="AR33" s="461">
        <f t="shared" si="27"/>
        <v>0</v>
      </c>
      <c r="AS33" s="462">
        <f t="shared" si="27"/>
        <v>0</v>
      </c>
    </row>
    <row r="34" spans="1:46" x14ac:dyDescent="0.2">
      <c r="A34" s="479" t="s">
        <v>245</v>
      </c>
      <c r="B34" s="569">
        <f>SUMIF(その５!$F$8:$F$26,$A34,その５!$AC$8:$AC$26)+SUMIF(その５!$F$54:$F$278,$A34,その５!$AC$54:$AC$278)</f>
        <v>0</v>
      </c>
      <c r="C34" s="481">
        <f>SUMIF(その５!$F$8:$F$26,$A34,その５!AP$8:AP$26)+SUMIF(その５!$F$54:$F$278,$A34,その５!AP$54:AP$278)</f>
        <v>0</v>
      </c>
      <c r="D34" s="481">
        <f>SUMIF(その５!$F$8:$F$26,$A34,その５!AQ$8:AQ$26)+SUMIF(その５!$F$54:$F$278,$A34,その５!AQ$54:AQ$278)</f>
        <v>0</v>
      </c>
      <c r="E34" s="481">
        <f>SUMIF(その５!$F$8:$F$26,$A34,その５!AR$8:AR$26)+SUMIF(その５!$F$54:$F$278,$A34,その５!AR$54:AR$278)</f>
        <v>0</v>
      </c>
      <c r="F34" s="481">
        <f>SUMIF(その５!$F$8:$F$26,$A34,その５!AS$8:AS$26)+SUMIF(その５!$F$54:$F$278,$A34,その５!AS$54:AS$278)</f>
        <v>0</v>
      </c>
      <c r="G34" s="481">
        <f>SUMIF(その５!$F$8:$F$26,$A34,その５!AT$8:AT$26)+SUMIF(その５!$F$54:$F$278,$A34,その５!AT$54:AT$278)</f>
        <v>0</v>
      </c>
      <c r="H34" s="481">
        <f>SUMIF(その５!$F$8:$F$26,$A34,その５!AU$8:AU$26)+SUMIF(その５!$F$54:$F$278,$A34,その５!AU$54:AU$278)</f>
        <v>0</v>
      </c>
      <c r="I34" s="481">
        <f>SUMIF(その５!$F$8:$F$26,$A34,その５!AV$8:AV$26)+SUMIF(その５!$F$54:$F$278,$A34,その５!AV$54:AV$278)</f>
        <v>0</v>
      </c>
      <c r="J34" s="481">
        <f>SUMIF(その５!$F$8:$F$26,$A34,その５!AW$8:AW$26)+SUMIF(その５!$F$54:$F$278,$A34,その５!AW$54:AW$278)</f>
        <v>0</v>
      </c>
      <c r="K34" s="481">
        <f>SUMIF(その５!$F$8:$F$26,$A34,その５!AX$8:AX$26)+SUMIF(その５!$F$54:$F$278,$A34,その５!AX$54:AX$278)</f>
        <v>0</v>
      </c>
      <c r="L34" s="481">
        <f>SUMIF(その５!$F$8:$F$26,$A34,その５!AY$8:AY$26)+SUMIF(その５!$F$54:$F$278,$A34,その５!AY$54:AY$278)</f>
        <v>0</v>
      </c>
      <c r="M34" s="481">
        <f>SUMIF(その５!$F$8:$F$26,$A34,その５!AZ$8:AZ$26)+SUMIF(その５!$F$54:$F$278,$A34,その５!AZ$54:AZ$278)</f>
        <v>0</v>
      </c>
      <c r="N34" s="482">
        <f>SUMIF(その５!$F$8:$F$26,$A34,その５!BA$8:BA$26)+SUMIF(その５!$F$54:$F$278,$A34,その５!BA$54:BA$278)</f>
        <v>0</v>
      </c>
      <c r="O34" s="465"/>
      <c r="P34" s="455"/>
      <c r="Q34" s="470"/>
      <c r="R34" s="470"/>
      <c r="S34" s="470"/>
      <c r="T34" s="470"/>
      <c r="U34" s="470"/>
      <c r="V34" s="470"/>
      <c r="W34" s="470"/>
      <c r="X34" s="470"/>
      <c r="Y34" s="470"/>
      <c r="Z34" s="470"/>
      <c r="AA34" s="470"/>
      <c r="AB34" s="470"/>
      <c r="AC34" s="475"/>
      <c r="AE34" s="577">
        <f>その６!P36</f>
        <v>0.06</v>
      </c>
      <c r="AG34" s="493"/>
      <c r="AH34" s="481">
        <f t="shared" si="26"/>
        <v>0</v>
      </c>
      <c r="AI34" s="481">
        <f t="shared" si="26"/>
        <v>0</v>
      </c>
      <c r="AJ34" s="481">
        <f t="shared" si="26"/>
        <v>0</v>
      </c>
      <c r="AK34" s="481">
        <f t="shared" si="26"/>
        <v>0</v>
      </c>
      <c r="AL34" s="481">
        <f t="shared" si="26"/>
        <v>0</v>
      </c>
      <c r="AM34" s="481">
        <f t="shared" si="26"/>
        <v>0</v>
      </c>
      <c r="AN34" s="481">
        <f t="shared" si="26"/>
        <v>0</v>
      </c>
      <c r="AO34" s="481">
        <f t="shared" si="26"/>
        <v>0</v>
      </c>
      <c r="AP34" s="481">
        <f t="shared" si="26"/>
        <v>0</v>
      </c>
      <c r="AQ34" s="481">
        <f t="shared" si="26"/>
        <v>0</v>
      </c>
      <c r="AR34" s="481">
        <f t="shared" si="27"/>
        <v>0</v>
      </c>
      <c r="AS34" s="482">
        <f t="shared" si="27"/>
        <v>0</v>
      </c>
    </row>
    <row r="35" spans="1:46" ht="16" x14ac:dyDescent="0.35">
      <c r="A35" s="501" t="s">
        <v>248</v>
      </c>
      <c r="B35" s="571">
        <f>SUM(B31:B34)</f>
        <v>0</v>
      </c>
      <c r="C35" s="471">
        <f t="shared" ref="C35:N35" si="28">SUM(C31:C34)</f>
        <v>0</v>
      </c>
      <c r="D35" s="471">
        <f t="shared" si="28"/>
        <v>0</v>
      </c>
      <c r="E35" s="471">
        <f t="shared" si="28"/>
        <v>0</v>
      </c>
      <c r="F35" s="471">
        <f t="shared" si="28"/>
        <v>0</v>
      </c>
      <c r="G35" s="471">
        <f t="shared" si="28"/>
        <v>0</v>
      </c>
      <c r="H35" s="471">
        <f t="shared" si="28"/>
        <v>0</v>
      </c>
      <c r="I35" s="471">
        <f t="shared" si="28"/>
        <v>0</v>
      </c>
      <c r="J35" s="471">
        <f t="shared" si="28"/>
        <v>0</v>
      </c>
      <c r="K35" s="471">
        <f t="shared" si="28"/>
        <v>0</v>
      </c>
      <c r="L35" s="471">
        <f t="shared" si="28"/>
        <v>0</v>
      </c>
      <c r="M35" s="471">
        <f t="shared" si="28"/>
        <v>0</v>
      </c>
      <c r="N35" s="472">
        <f t="shared" si="28"/>
        <v>0</v>
      </c>
      <c r="O35" s="470"/>
      <c r="P35" s="455"/>
      <c r="Q35" s="470"/>
      <c r="R35" s="470"/>
      <c r="S35" s="470"/>
      <c r="T35" s="470"/>
      <c r="U35" s="470"/>
      <c r="V35" s="470"/>
      <c r="W35" s="470"/>
      <c r="X35" s="470"/>
      <c r="Y35" s="470"/>
      <c r="Z35" s="470"/>
      <c r="AA35" s="470"/>
      <c r="AB35" s="470"/>
      <c r="AC35" s="475"/>
      <c r="AE35" s="490"/>
      <c r="AG35" s="494" t="s">
        <v>256</v>
      </c>
      <c r="AH35" s="471">
        <f>SUM(AH31:AH34)</f>
        <v>0</v>
      </c>
      <c r="AI35" s="471">
        <f t="shared" ref="AI35:AS35" si="29">SUM(AI31:AI34)</f>
        <v>0</v>
      </c>
      <c r="AJ35" s="471">
        <f t="shared" si="29"/>
        <v>0</v>
      </c>
      <c r="AK35" s="471">
        <f t="shared" si="29"/>
        <v>0</v>
      </c>
      <c r="AL35" s="471">
        <f t="shared" si="29"/>
        <v>0</v>
      </c>
      <c r="AM35" s="471">
        <f t="shared" si="29"/>
        <v>0</v>
      </c>
      <c r="AN35" s="471">
        <f t="shared" si="29"/>
        <v>0</v>
      </c>
      <c r="AO35" s="471">
        <f t="shared" si="29"/>
        <v>0</v>
      </c>
      <c r="AP35" s="471">
        <f t="shared" si="29"/>
        <v>0</v>
      </c>
      <c r="AQ35" s="471">
        <f>SUM(AQ31:AQ34)</f>
        <v>0</v>
      </c>
      <c r="AR35" s="471">
        <f t="shared" si="29"/>
        <v>0</v>
      </c>
      <c r="AS35" s="472">
        <f t="shared" si="29"/>
        <v>0</v>
      </c>
      <c r="AT35" s="498">
        <f>SUM(AH35:AS35)</f>
        <v>0</v>
      </c>
    </row>
    <row r="36" spans="1:46" x14ac:dyDescent="0.2">
      <c r="A36" s="455"/>
      <c r="B36" s="465"/>
      <c r="C36" s="465"/>
      <c r="D36" s="465"/>
      <c r="E36" s="465"/>
      <c r="F36" s="465"/>
      <c r="G36" s="465"/>
      <c r="H36" s="465"/>
      <c r="I36" s="465"/>
      <c r="J36" s="465"/>
      <c r="K36" s="465"/>
      <c r="L36" s="465"/>
      <c r="M36" s="465"/>
      <c r="N36" s="466"/>
      <c r="O36" s="470"/>
      <c r="P36" s="455"/>
      <c r="Q36" s="470"/>
      <c r="R36" s="470"/>
      <c r="S36" s="470"/>
      <c r="T36" s="470"/>
      <c r="U36" s="470"/>
      <c r="V36" s="470"/>
      <c r="W36" s="470"/>
      <c r="X36" s="470"/>
      <c r="Y36" s="470"/>
      <c r="Z36" s="470"/>
      <c r="AA36" s="470"/>
      <c r="AB36" s="470"/>
      <c r="AC36" s="475"/>
      <c r="AE36" s="491"/>
      <c r="AG36" s="495"/>
      <c r="AH36" s="465"/>
      <c r="AI36" s="465"/>
      <c r="AJ36" s="465"/>
      <c r="AK36" s="465"/>
      <c r="AL36" s="465"/>
      <c r="AM36" s="465"/>
      <c r="AN36" s="465"/>
      <c r="AO36" s="465"/>
      <c r="AP36" s="465"/>
      <c r="AQ36" s="465"/>
      <c r="AR36" s="465"/>
      <c r="AS36" s="466"/>
    </row>
    <row r="37" spans="1:46" x14ac:dyDescent="0.2">
      <c r="A37" s="565" t="s">
        <v>288</v>
      </c>
      <c r="B37" s="567">
        <f>SUMIF(その５!$F$8:$F$26,$A37,その５!$AC$8:$AC$26)+SUMIF(その５!$F$54:$F$278,$A37,その５!$AC$54:$AC$278)</f>
        <v>0</v>
      </c>
      <c r="C37" s="467">
        <f>SUMIF(その５!$F$8:$F$26,$A37,その５!AP$8:AP$26)+SUMIF(その５!$F$54:$F$278,$A37,その５!AP$54:AP$278)</f>
        <v>0</v>
      </c>
      <c r="D37" s="467">
        <f>SUMIF(その５!$F$8:$F$26,$A37,その５!AQ$8:AQ$26)+SUMIF(その５!$F$54:$F$278,$A37,その５!AQ$54:AQ$278)</f>
        <v>0</v>
      </c>
      <c r="E37" s="467">
        <f>SUMIF(その５!$F$8:$F$26,$A37,その５!AR$8:AR$26)+SUMIF(その５!$F$54:$F$278,$A37,その５!AR$54:AR$278)</f>
        <v>0</v>
      </c>
      <c r="F37" s="467">
        <f>SUMIF(その５!$F$8:$F$26,$A37,その５!AS$8:AS$26)+SUMIF(その５!$F$54:$F$278,$A37,その５!AS$54:AS$278)</f>
        <v>0</v>
      </c>
      <c r="G37" s="467">
        <f>SUMIF(その５!$F$8:$F$26,$A37,その５!AT$8:AT$26)+SUMIF(その５!$F$54:$F$278,$A37,その５!AT$54:AT$278)</f>
        <v>0</v>
      </c>
      <c r="H37" s="467">
        <f>SUMIF(その５!$F$8:$F$26,$A37,その５!AU$8:AU$26)+SUMIF(その５!$F$54:$F$278,$A37,その５!AU$54:AU$278)</f>
        <v>0</v>
      </c>
      <c r="I37" s="467">
        <f>SUMIF(その５!$F$8:$F$26,$A37,その５!AV$8:AV$26)+SUMIF(その５!$F$54:$F$278,$A37,その５!AV$54:AV$278)</f>
        <v>0</v>
      </c>
      <c r="J37" s="467">
        <f>SUMIF(その５!$F$8:$F$26,$A37,その５!AW$8:AW$26)+SUMIF(その５!$F$54:$F$278,$A37,その５!AW$54:AW$278)</f>
        <v>0</v>
      </c>
      <c r="K37" s="467">
        <f>SUMIF(その５!$F$8:$F$26,$A37,その５!AX$8:AX$26)+SUMIF(その５!$F$54:$F$278,$A37,その５!AX$54:AX$278)</f>
        <v>0</v>
      </c>
      <c r="L37" s="467">
        <f>SUMIF(その５!$F$8:$F$26,$A37,その５!AY$8:AY$26)+SUMIF(その５!$F$54:$F$278,$A37,その５!AY$54:AY$278)</f>
        <v>0</v>
      </c>
      <c r="M37" s="467">
        <f>SUMIF(その５!$F$8:$F$26,$A37,その５!AZ$8:AZ$26)+SUMIF(その５!$F$54:$F$278,$A37,その５!AZ$54:AZ$278)</f>
        <v>0</v>
      </c>
      <c r="N37" s="468">
        <f>SUMIF(その５!$F$8:$F$26,$A37,その５!BA$8:BA$26)+SUMIF(その５!$F$54:$F$278,$A37,その５!BA$54:BA$278)</f>
        <v>0</v>
      </c>
      <c r="O37" s="470"/>
      <c r="P37" s="455"/>
      <c r="Q37" s="470"/>
      <c r="R37" s="470"/>
      <c r="S37" s="470"/>
      <c r="T37" s="470"/>
      <c r="U37" s="470"/>
      <c r="V37" s="470"/>
      <c r="W37" s="470"/>
      <c r="X37" s="470"/>
      <c r="Y37" s="470"/>
      <c r="Z37" s="470"/>
      <c r="AA37" s="470"/>
      <c r="AB37" s="470"/>
      <c r="AC37" s="475"/>
      <c r="AE37" s="575">
        <f>その６!P39</f>
        <v>0.48899999999999999</v>
      </c>
      <c r="AG37" s="496"/>
      <c r="AH37" s="467">
        <f t="shared" ref="AH37:AQ39" si="30">C37*$AE37</f>
        <v>0</v>
      </c>
      <c r="AI37" s="467">
        <f t="shared" si="30"/>
        <v>0</v>
      </c>
      <c r="AJ37" s="467">
        <f t="shared" si="30"/>
        <v>0</v>
      </c>
      <c r="AK37" s="467">
        <f t="shared" si="30"/>
        <v>0</v>
      </c>
      <c r="AL37" s="467">
        <f t="shared" si="30"/>
        <v>0</v>
      </c>
      <c r="AM37" s="467">
        <f t="shared" si="30"/>
        <v>0</v>
      </c>
      <c r="AN37" s="467">
        <f t="shared" si="30"/>
        <v>0</v>
      </c>
      <c r="AO37" s="467">
        <f t="shared" si="30"/>
        <v>0</v>
      </c>
      <c r="AP37" s="467">
        <f t="shared" si="30"/>
        <v>0</v>
      </c>
      <c r="AQ37" s="467">
        <f t="shared" si="30"/>
        <v>0</v>
      </c>
      <c r="AR37" s="467">
        <f t="shared" ref="AR37:AS39" si="31">M37*$AE37</f>
        <v>0</v>
      </c>
      <c r="AS37" s="468">
        <f t="shared" si="31"/>
        <v>0</v>
      </c>
    </row>
    <row r="38" spans="1:46" x14ac:dyDescent="0.2">
      <c r="A38" s="566" t="s">
        <v>289</v>
      </c>
      <c r="B38" s="568">
        <f>SUMIF(その５!$F$8:$F$26,$A38,その５!$AC$8:$AC$26)+SUMIF(その５!$F$54:$F$278,$A38,その５!$AC$54:$AC$278)</f>
        <v>0</v>
      </c>
      <c r="C38" s="461">
        <f>SUMIF(その５!$F$8:$F$26,$A38,その５!AP$8:AP$26)+SUMIF(その５!$F$54:$F$278,$A38,その５!AP$54:AP$278)</f>
        <v>0</v>
      </c>
      <c r="D38" s="461">
        <f>SUMIF(その５!$F$8:$F$26,$A38,その５!AQ$8:AQ$26)+SUMIF(その５!$F$54:$F$278,$A38,その５!AQ$54:AQ$278)</f>
        <v>0</v>
      </c>
      <c r="E38" s="461">
        <f>SUMIF(その５!$F$8:$F$26,$A38,その５!AR$8:AR$26)+SUMIF(その５!$F$54:$F$278,$A38,その５!AR$54:AR$278)</f>
        <v>0</v>
      </c>
      <c r="F38" s="461">
        <f>SUMIF(その５!$F$8:$F$26,$A38,その５!AS$8:AS$26)+SUMIF(その５!$F$54:$F$278,$A38,その５!AS$54:AS$278)</f>
        <v>0</v>
      </c>
      <c r="G38" s="461">
        <f>SUMIF(その５!$F$8:$F$26,$A38,その５!AT$8:AT$26)+SUMIF(その５!$F$54:$F$278,$A38,その５!AT$54:AT$278)</f>
        <v>0</v>
      </c>
      <c r="H38" s="461">
        <f>SUMIF(その５!$F$8:$F$26,$A38,その５!AU$8:AU$26)+SUMIF(その５!$F$54:$F$278,$A38,その５!AU$54:AU$278)</f>
        <v>0</v>
      </c>
      <c r="I38" s="461">
        <f>SUMIF(その５!$F$8:$F$26,$A38,その５!AV$8:AV$26)+SUMIF(その５!$F$54:$F$278,$A38,その５!AV$54:AV$278)</f>
        <v>0</v>
      </c>
      <c r="J38" s="461">
        <f>SUMIF(その５!$F$8:$F$26,$A38,その５!AW$8:AW$26)+SUMIF(その５!$F$54:$F$278,$A38,その５!AW$54:AW$278)</f>
        <v>0</v>
      </c>
      <c r="K38" s="461">
        <f>SUMIF(その５!$F$8:$F$26,$A38,その５!AX$8:AX$26)+SUMIF(その５!$F$54:$F$278,$A38,その５!AX$54:AX$278)</f>
        <v>0</v>
      </c>
      <c r="L38" s="461">
        <f>SUMIF(その５!$F$8:$F$26,$A38,その５!AY$8:AY$26)+SUMIF(その５!$F$54:$F$278,$A38,その５!AY$54:AY$278)</f>
        <v>0</v>
      </c>
      <c r="M38" s="461">
        <f>SUMIF(その５!$F$8:$F$26,$A38,その５!AZ$8:AZ$26)+SUMIF(その５!$F$54:$F$278,$A38,その５!AZ$54:AZ$278)</f>
        <v>0</v>
      </c>
      <c r="N38" s="462">
        <f>SUMIF(その５!$F$8:$F$26,$A38,その５!BA$8:BA$26)+SUMIF(その５!$F$54:$F$278,$A38,その５!BA$54:BA$278)</f>
        <v>0</v>
      </c>
      <c r="O38" s="470"/>
      <c r="P38" s="455"/>
      <c r="Q38" s="470"/>
      <c r="R38" s="470"/>
      <c r="S38" s="470"/>
      <c r="T38" s="470"/>
      <c r="U38" s="470"/>
      <c r="V38" s="470"/>
      <c r="W38" s="470"/>
      <c r="X38" s="470"/>
      <c r="Y38" s="470"/>
      <c r="Z38" s="470"/>
      <c r="AA38" s="470"/>
      <c r="AB38" s="470"/>
      <c r="AC38" s="475"/>
      <c r="AE38" s="576">
        <f>その６!P40</f>
        <v>0.48899999999999999</v>
      </c>
      <c r="AG38" s="492"/>
      <c r="AH38" s="461">
        <f t="shared" si="30"/>
        <v>0</v>
      </c>
      <c r="AI38" s="461">
        <f t="shared" si="30"/>
        <v>0</v>
      </c>
      <c r="AJ38" s="461">
        <f t="shared" si="30"/>
        <v>0</v>
      </c>
      <c r="AK38" s="461">
        <f t="shared" si="30"/>
        <v>0</v>
      </c>
      <c r="AL38" s="461">
        <f t="shared" si="30"/>
        <v>0</v>
      </c>
      <c r="AM38" s="461">
        <f t="shared" si="30"/>
        <v>0</v>
      </c>
      <c r="AN38" s="461">
        <f t="shared" si="30"/>
        <v>0</v>
      </c>
      <c r="AO38" s="461">
        <f t="shared" si="30"/>
        <v>0</v>
      </c>
      <c r="AP38" s="461">
        <f t="shared" si="30"/>
        <v>0</v>
      </c>
      <c r="AQ38" s="461">
        <f t="shared" si="30"/>
        <v>0</v>
      </c>
      <c r="AR38" s="461">
        <f t="shared" si="31"/>
        <v>0</v>
      </c>
      <c r="AS38" s="462">
        <f t="shared" si="31"/>
        <v>0</v>
      </c>
    </row>
    <row r="39" spans="1:46" x14ac:dyDescent="0.2">
      <c r="A39" s="479" t="s">
        <v>212</v>
      </c>
      <c r="B39" s="569">
        <f>SUMIF(その５!$F$8:$F$26,$A39,その５!$AC$8:$AC$26)+SUMIF(その５!$F$54:$F$278,$A39,その５!$AC$54:$AC$278)</f>
        <v>0</v>
      </c>
      <c r="C39" s="481">
        <f>SUMIF(その５!$F$8:$F$26,$A39,その５!AP$8:AP$26)+SUMIF(その５!$F$54:$F$278,$A39,その５!AP$54:AP$278)</f>
        <v>0</v>
      </c>
      <c r="D39" s="481">
        <f>SUMIF(その５!$F$8:$F$26,$A39,その５!AQ$8:AQ$26)+SUMIF(その５!$F$54:$F$278,$A39,その５!AQ$54:AQ$278)</f>
        <v>0</v>
      </c>
      <c r="E39" s="481">
        <f>SUMIF(その５!$F$8:$F$26,$A39,その５!AR$8:AR$26)+SUMIF(その５!$F$54:$F$278,$A39,その５!AR$54:AR$278)</f>
        <v>0</v>
      </c>
      <c r="F39" s="481">
        <f>SUMIF(その５!$F$8:$F$26,$A39,その５!AS$8:AS$26)+SUMIF(その５!$F$54:$F$278,$A39,その５!AS$54:AS$278)</f>
        <v>0</v>
      </c>
      <c r="G39" s="481">
        <f>SUMIF(その５!$F$8:$F$26,$A39,その５!AT$8:AT$26)+SUMIF(その５!$F$54:$F$278,$A39,その５!AT$54:AT$278)</f>
        <v>0</v>
      </c>
      <c r="H39" s="481">
        <f>SUMIF(その５!$F$8:$F$26,$A39,その５!AU$8:AU$26)+SUMIF(その５!$F$54:$F$278,$A39,その５!AU$54:AU$278)</f>
        <v>0</v>
      </c>
      <c r="I39" s="481">
        <f>SUMIF(その５!$F$8:$F$26,$A39,その５!AV$8:AV$26)+SUMIF(その５!$F$54:$F$278,$A39,その５!AV$54:AV$278)</f>
        <v>0</v>
      </c>
      <c r="J39" s="481">
        <f>SUMIF(その５!$F$8:$F$26,$A39,その５!AW$8:AW$26)+SUMIF(その５!$F$54:$F$278,$A39,その５!AW$54:AW$278)</f>
        <v>0</v>
      </c>
      <c r="K39" s="481">
        <f>SUMIF(その５!$F$8:$F$26,$A39,その５!AX$8:AX$26)+SUMIF(その５!$F$54:$F$278,$A39,その５!AX$54:AX$278)</f>
        <v>0</v>
      </c>
      <c r="L39" s="481">
        <f>SUMIF(その５!$F$8:$F$26,$A39,その５!AY$8:AY$26)+SUMIF(その５!$F$54:$F$278,$A39,その５!AY$54:AY$278)</f>
        <v>0</v>
      </c>
      <c r="M39" s="481">
        <f>SUMIF(その５!$F$8:$F$26,$A39,その５!AZ$8:AZ$26)+SUMIF(その５!$F$54:$F$278,$A39,その５!AZ$54:AZ$278)</f>
        <v>0</v>
      </c>
      <c r="N39" s="482">
        <f>SUMIF(その５!$F$8:$F$26,$A39,その５!BA$8:BA$26)+SUMIF(その５!$F$54:$F$278,$A39,その５!BA$54:BA$278)</f>
        <v>0</v>
      </c>
      <c r="O39" s="470"/>
      <c r="P39" s="455"/>
      <c r="Q39" s="470"/>
      <c r="R39" s="470"/>
      <c r="S39" s="470"/>
      <c r="T39" s="470"/>
      <c r="U39" s="470"/>
      <c r="V39" s="470"/>
      <c r="W39" s="470"/>
      <c r="X39" s="470"/>
      <c r="Y39" s="470"/>
      <c r="Z39" s="470"/>
      <c r="AA39" s="470"/>
      <c r="AB39" s="470"/>
      <c r="AC39" s="475"/>
      <c r="AE39" s="577">
        <f>その６!P41</f>
        <v>0.48899999999999999</v>
      </c>
      <c r="AG39" s="493"/>
      <c r="AH39" s="481">
        <f t="shared" si="30"/>
        <v>0</v>
      </c>
      <c r="AI39" s="481">
        <f t="shared" si="30"/>
        <v>0</v>
      </c>
      <c r="AJ39" s="481">
        <f t="shared" si="30"/>
        <v>0</v>
      </c>
      <c r="AK39" s="481">
        <f t="shared" si="30"/>
        <v>0</v>
      </c>
      <c r="AL39" s="481">
        <f t="shared" si="30"/>
        <v>0</v>
      </c>
      <c r="AM39" s="481">
        <f t="shared" si="30"/>
        <v>0</v>
      </c>
      <c r="AN39" s="481">
        <f t="shared" si="30"/>
        <v>0</v>
      </c>
      <c r="AO39" s="481">
        <f t="shared" si="30"/>
        <v>0</v>
      </c>
      <c r="AP39" s="481">
        <f t="shared" si="30"/>
        <v>0</v>
      </c>
      <c r="AQ39" s="481">
        <f t="shared" si="30"/>
        <v>0</v>
      </c>
      <c r="AR39" s="481">
        <f t="shared" si="31"/>
        <v>0</v>
      </c>
      <c r="AS39" s="482">
        <f t="shared" si="31"/>
        <v>0</v>
      </c>
    </row>
    <row r="40" spans="1:46" ht="16" x14ac:dyDescent="0.35">
      <c r="A40" s="487" t="s">
        <v>249</v>
      </c>
      <c r="B40" s="571">
        <f t="shared" ref="B40:N40" si="32">SUM(B37:B39)</f>
        <v>0</v>
      </c>
      <c r="C40" s="471">
        <f t="shared" si="32"/>
        <v>0</v>
      </c>
      <c r="D40" s="471">
        <f t="shared" si="32"/>
        <v>0</v>
      </c>
      <c r="E40" s="471">
        <f t="shared" si="32"/>
        <v>0</v>
      </c>
      <c r="F40" s="471">
        <f t="shared" si="32"/>
        <v>0</v>
      </c>
      <c r="G40" s="471">
        <f t="shared" si="32"/>
        <v>0</v>
      </c>
      <c r="H40" s="471">
        <f t="shared" si="32"/>
        <v>0</v>
      </c>
      <c r="I40" s="471">
        <f t="shared" si="32"/>
        <v>0</v>
      </c>
      <c r="J40" s="471">
        <f t="shared" si="32"/>
        <v>0</v>
      </c>
      <c r="K40" s="471">
        <f t="shared" si="32"/>
        <v>0</v>
      </c>
      <c r="L40" s="471">
        <f t="shared" si="32"/>
        <v>0</v>
      </c>
      <c r="M40" s="471">
        <f t="shared" si="32"/>
        <v>0</v>
      </c>
      <c r="N40" s="472">
        <f t="shared" si="32"/>
        <v>0</v>
      </c>
      <c r="O40" s="470"/>
      <c r="P40" s="455"/>
      <c r="Q40" s="470"/>
      <c r="R40" s="470"/>
      <c r="S40" s="470"/>
      <c r="T40" s="470"/>
      <c r="U40" s="470"/>
      <c r="V40" s="470"/>
      <c r="W40" s="470"/>
      <c r="X40" s="470"/>
      <c r="Y40" s="470"/>
      <c r="Z40" s="470"/>
      <c r="AA40" s="470"/>
      <c r="AB40" s="470"/>
      <c r="AC40" s="475"/>
      <c r="AE40" s="490"/>
      <c r="AG40" s="494" t="s">
        <v>257</v>
      </c>
      <c r="AH40" s="471">
        <f>SUM(AH37:AH39)</f>
        <v>0</v>
      </c>
      <c r="AI40" s="471">
        <f t="shared" ref="AI40:AS40" si="33">SUM(AI37:AI39)</f>
        <v>0</v>
      </c>
      <c r="AJ40" s="471">
        <f t="shared" si="33"/>
        <v>0</v>
      </c>
      <c r="AK40" s="471">
        <f t="shared" si="33"/>
        <v>0</v>
      </c>
      <c r="AL40" s="471">
        <f t="shared" si="33"/>
        <v>0</v>
      </c>
      <c r="AM40" s="471">
        <f t="shared" si="33"/>
        <v>0</v>
      </c>
      <c r="AN40" s="471">
        <f t="shared" si="33"/>
        <v>0</v>
      </c>
      <c r="AO40" s="471">
        <f t="shared" si="33"/>
        <v>0</v>
      </c>
      <c r="AP40" s="471">
        <f t="shared" si="33"/>
        <v>0</v>
      </c>
      <c r="AQ40" s="471">
        <f>SUM(AQ37:AQ39)</f>
        <v>0</v>
      </c>
      <c r="AR40" s="471">
        <f t="shared" si="33"/>
        <v>0</v>
      </c>
      <c r="AS40" s="472">
        <f t="shared" si="33"/>
        <v>0</v>
      </c>
      <c r="AT40" s="498">
        <f>SUM(AH40:AS40)</f>
        <v>0</v>
      </c>
    </row>
    <row r="41" spans="1:46" x14ac:dyDescent="0.2">
      <c r="A41" s="455"/>
      <c r="B41" s="465"/>
      <c r="C41" s="465"/>
      <c r="D41" s="465"/>
      <c r="E41" s="465"/>
      <c r="F41" s="465"/>
      <c r="G41" s="465"/>
      <c r="H41" s="465"/>
      <c r="I41" s="465"/>
      <c r="J41" s="465"/>
      <c r="K41" s="465"/>
      <c r="L41" s="465"/>
      <c r="M41" s="465"/>
      <c r="N41" s="466"/>
      <c r="O41" s="470"/>
      <c r="P41" s="455"/>
      <c r="Q41" s="470"/>
      <c r="R41" s="470"/>
      <c r="S41" s="470"/>
      <c r="T41" s="470"/>
      <c r="U41" s="470"/>
      <c r="V41" s="470"/>
      <c r="W41" s="470"/>
      <c r="X41" s="470"/>
      <c r="Y41" s="470"/>
      <c r="Z41" s="470"/>
      <c r="AA41" s="470"/>
      <c r="AB41" s="470"/>
      <c r="AC41" s="475"/>
      <c r="AE41" s="491"/>
      <c r="AG41" s="495"/>
      <c r="AH41" s="465"/>
      <c r="AI41" s="465"/>
      <c r="AJ41" s="465"/>
      <c r="AK41" s="465"/>
      <c r="AL41" s="465"/>
      <c r="AM41" s="465"/>
      <c r="AN41" s="465"/>
      <c r="AO41" s="465"/>
      <c r="AP41" s="465"/>
      <c r="AQ41" s="465"/>
      <c r="AR41" s="465"/>
      <c r="AS41" s="466"/>
    </row>
    <row r="42" spans="1:46" ht="16" x14ac:dyDescent="0.35">
      <c r="A42" s="499" t="s">
        <v>127</v>
      </c>
      <c r="B42" s="571">
        <f>SUMIF(その５!$F$8:$F$26,$A42,その５!$AC$8:$AC$26)+SUMIF(その５!$F$54:$F$278,$A42,その５!$AC$54:$AC$278)</f>
        <v>0</v>
      </c>
      <c r="C42" s="471">
        <f>SUMIF(その５!$F$8:$F$26,$A42,その５!AP$8:AP$26)+SUMIF(その５!$F$54:$F$278,$A42,その５!AP$54:AP$278)</f>
        <v>0</v>
      </c>
      <c r="D42" s="471">
        <f>SUMIF(その５!$F$8:$F$26,$A42,その５!AQ$8:AQ$26)+SUMIF(その５!$F$54:$F$278,$A42,その５!AQ$54:AQ$278)</f>
        <v>0</v>
      </c>
      <c r="E42" s="471">
        <f>SUMIF(その５!$F$8:$F$26,$A42,その５!AR$8:AR$26)+SUMIF(その５!$F$54:$F$278,$A42,その５!AR$54:AR$278)</f>
        <v>0</v>
      </c>
      <c r="F42" s="471">
        <f>SUMIF(その５!$F$8:$F$26,$A42,その５!AS$8:AS$26)+SUMIF(その５!$F$54:$F$278,$A42,その５!AS$54:AS$278)</f>
        <v>0</v>
      </c>
      <c r="G42" s="471">
        <f>SUMIF(その５!$F$8:$F$26,$A42,その５!AT$8:AT$26)+SUMIF(その５!$F$54:$F$278,$A42,その５!AT$54:AT$278)</f>
        <v>0</v>
      </c>
      <c r="H42" s="471">
        <f>SUMIF(その５!$F$8:$F$26,$A42,その５!AU$8:AU$26)+SUMIF(その５!$F$54:$F$278,$A42,その５!AU$54:AU$278)</f>
        <v>0</v>
      </c>
      <c r="I42" s="471">
        <f>SUMIF(その５!$F$8:$F$26,$A42,その５!AV$8:AV$26)+SUMIF(その５!$F$54:$F$278,$A42,その５!AV$54:AV$278)</f>
        <v>0</v>
      </c>
      <c r="J42" s="471">
        <f>SUMIF(その５!$F$8:$F$26,$A42,その５!AW$8:AW$26)+SUMIF(その５!$F$54:$F$278,$A42,その５!AW$54:AW$278)</f>
        <v>0</v>
      </c>
      <c r="K42" s="471">
        <f>SUMIF(その５!$F$8:$F$26,$A42,その５!AX$8:AX$26)+SUMIF(その５!$F$54:$F$278,$A42,その５!AX$54:AX$278)</f>
        <v>0</v>
      </c>
      <c r="L42" s="471">
        <f>SUMIF(その５!$F$8:$F$26,$A42,その５!AY$8:AY$26)+SUMIF(その５!$F$54:$F$278,$A42,その５!AY$54:AY$278)</f>
        <v>0</v>
      </c>
      <c r="M42" s="471">
        <f>SUMIF(その５!$F$8:$F$26,$A42,その５!AZ$8:AZ$26)+SUMIF(その５!$F$54:$F$278,$A42,その５!AZ$54:AZ$278)</f>
        <v>0</v>
      </c>
      <c r="N42" s="472">
        <f>SUMIF(その５!$F$8:$F$26,$A42,その５!BA$8:BA$26)+SUMIF(その５!$F$54:$F$278,$A42,その５!BA$54:BA$278)</f>
        <v>0</v>
      </c>
      <c r="O42" s="570" t="s">
        <v>295</v>
      </c>
      <c r="P42" s="455"/>
      <c r="Q42" s="470"/>
      <c r="R42" s="470"/>
      <c r="S42" s="470"/>
      <c r="T42" s="470"/>
      <c r="U42" s="470"/>
      <c r="V42" s="470"/>
      <c r="W42" s="470"/>
      <c r="X42" s="470"/>
      <c r="Y42" s="470"/>
      <c r="Z42" s="470"/>
      <c r="AA42" s="470"/>
      <c r="AB42" s="470"/>
      <c r="AC42" s="475"/>
      <c r="AE42" s="578">
        <f>その６!P45</f>
        <v>0</v>
      </c>
      <c r="AG42" s="494" t="s">
        <v>258</v>
      </c>
      <c r="AH42" s="471">
        <f t="shared" ref="AH42:AS43" si="34">C42*$AE42</f>
        <v>0</v>
      </c>
      <c r="AI42" s="471">
        <f t="shared" si="34"/>
        <v>0</v>
      </c>
      <c r="AJ42" s="471">
        <f t="shared" si="34"/>
        <v>0</v>
      </c>
      <c r="AK42" s="471">
        <f t="shared" si="34"/>
        <v>0</v>
      </c>
      <c r="AL42" s="471">
        <f t="shared" si="34"/>
        <v>0</v>
      </c>
      <c r="AM42" s="471">
        <f t="shared" si="34"/>
        <v>0</v>
      </c>
      <c r="AN42" s="471">
        <f t="shared" si="34"/>
        <v>0</v>
      </c>
      <c r="AO42" s="471">
        <f t="shared" si="34"/>
        <v>0</v>
      </c>
      <c r="AP42" s="471">
        <f t="shared" si="34"/>
        <v>0</v>
      </c>
      <c r="AQ42" s="471">
        <f t="shared" si="34"/>
        <v>0</v>
      </c>
      <c r="AR42" s="471">
        <f t="shared" si="34"/>
        <v>0</v>
      </c>
      <c r="AS42" s="472">
        <f t="shared" si="34"/>
        <v>0</v>
      </c>
      <c r="AT42" s="498">
        <f>SUM(AH42:AS42)</f>
        <v>0</v>
      </c>
    </row>
    <row r="43" spans="1:46" ht="16.5" thickBot="1" x14ac:dyDescent="0.4">
      <c r="A43" s="500" t="s">
        <v>129</v>
      </c>
      <c r="B43" s="572">
        <f>SUMIF(その５!$F$8:$F$26,$A43,その５!$AC$8:$AC$26)+SUMIF(その５!$F$54:$F$278,$A43,その５!$AC$54:$AC$278)</f>
        <v>0</v>
      </c>
      <c r="C43" s="473">
        <f>SUMIF(その５!$F$8:$F$26,$A43,その５!AP$8:AP$26)+SUMIF(その５!$F$54:$F$278,$A43,その５!AP$54:AP$278)</f>
        <v>0</v>
      </c>
      <c r="D43" s="473">
        <f>SUMIF(その５!$F$8:$F$26,$A43,その５!AQ$8:AQ$26)+SUMIF(その５!$F$54:$F$278,$A43,その５!AQ$54:AQ$278)</f>
        <v>0</v>
      </c>
      <c r="E43" s="473">
        <f>SUMIF(その５!$F$8:$F$26,$A43,その５!AR$8:AR$26)+SUMIF(その５!$F$54:$F$278,$A43,その５!AR$54:AR$278)</f>
        <v>0</v>
      </c>
      <c r="F43" s="473">
        <f>SUMIF(その５!$F$8:$F$26,$A43,その５!AS$8:AS$26)+SUMIF(その５!$F$54:$F$278,$A43,その５!AS$54:AS$278)</f>
        <v>0</v>
      </c>
      <c r="G43" s="473">
        <f>SUMIF(その５!$F$8:$F$26,$A43,その５!AT$8:AT$26)+SUMIF(その５!$F$54:$F$278,$A43,その５!AT$54:AT$278)</f>
        <v>0</v>
      </c>
      <c r="H43" s="473">
        <f>SUMIF(その５!$F$8:$F$26,$A43,その５!AU$8:AU$26)+SUMIF(その５!$F$54:$F$278,$A43,その５!AU$54:AU$278)</f>
        <v>0</v>
      </c>
      <c r="I43" s="473">
        <f>SUMIF(その５!$F$8:$F$26,$A43,その５!AV$8:AV$26)+SUMIF(その５!$F$54:$F$278,$A43,その５!AV$54:AV$278)</f>
        <v>0</v>
      </c>
      <c r="J43" s="473">
        <f>SUMIF(その５!$F$8:$F$26,$A43,その５!AW$8:AW$26)+SUMIF(その５!$F$54:$F$278,$A43,その５!AW$54:AW$278)</f>
        <v>0</v>
      </c>
      <c r="K43" s="473">
        <f>SUMIF(その５!$F$8:$F$26,$A43,その５!AX$8:AX$26)+SUMIF(その５!$F$54:$F$278,$A43,その５!AX$54:AX$278)</f>
        <v>0</v>
      </c>
      <c r="L43" s="473">
        <f>SUMIF(その５!$F$8:$F$26,$A43,その５!AY$8:AY$26)+SUMIF(その５!$F$54:$F$278,$A43,その５!AY$54:AY$278)</f>
        <v>0</v>
      </c>
      <c r="M43" s="473">
        <f>SUMIF(その５!$F$8:$F$26,$A43,その５!AZ$8:AZ$26)+SUMIF(その５!$F$54:$F$278,$A43,その５!AZ$54:AZ$278)</f>
        <v>0</v>
      </c>
      <c r="N43" s="474">
        <f>SUMIF(その５!$F$8:$F$26,$A43,その５!BA$8:BA$26)+SUMIF(その５!$F$54:$F$278,$A43,その５!BA$54:BA$278)</f>
        <v>0</v>
      </c>
      <c r="O43" s="570" t="s">
        <v>296</v>
      </c>
      <c r="P43" s="457"/>
      <c r="Q43" s="476"/>
      <c r="R43" s="476"/>
      <c r="S43" s="476"/>
      <c r="T43" s="476"/>
      <c r="U43" s="476"/>
      <c r="V43" s="476"/>
      <c r="W43" s="476"/>
      <c r="X43" s="476"/>
      <c r="Y43" s="476"/>
      <c r="Z43" s="476"/>
      <c r="AA43" s="476"/>
      <c r="AB43" s="476"/>
      <c r="AC43" s="477"/>
      <c r="AE43" s="579">
        <f>その６!P46</f>
        <v>0</v>
      </c>
      <c r="AG43" s="497" t="s">
        <v>259</v>
      </c>
      <c r="AH43" s="473">
        <f t="shared" si="34"/>
        <v>0</v>
      </c>
      <c r="AI43" s="473">
        <f t="shared" si="34"/>
        <v>0</v>
      </c>
      <c r="AJ43" s="473">
        <f t="shared" si="34"/>
        <v>0</v>
      </c>
      <c r="AK43" s="473">
        <f t="shared" si="34"/>
        <v>0</v>
      </c>
      <c r="AL43" s="473">
        <f t="shared" si="34"/>
        <v>0</v>
      </c>
      <c r="AM43" s="473">
        <f t="shared" si="34"/>
        <v>0</v>
      </c>
      <c r="AN43" s="473">
        <f t="shared" si="34"/>
        <v>0</v>
      </c>
      <c r="AO43" s="473">
        <f t="shared" si="34"/>
        <v>0</v>
      </c>
      <c r="AP43" s="473">
        <f t="shared" si="34"/>
        <v>0</v>
      </c>
      <c r="AQ43" s="473">
        <f t="shared" si="34"/>
        <v>0</v>
      </c>
      <c r="AR43" s="473">
        <f t="shared" si="34"/>
        <v>0</v>
      </c>
      <c r="AS43" s="474">
        <f t="shared" si="34"/>
        <v>0</v>
      </c>
      <c r="AT43" s="498">
        <f>SUM(AH43:AS43)</f>
        <v>0</v>
      </c>
    </row>
    <row r="44" spans="1:46" x14ac:dyDescent="0.2">
      <c r="AT44" s="498">
        <f>SUM(AT29:AT43)</f>
        <v>0</v>
      </c>
    </row>
  </sheetData>
  <sheetProtection algorithmName="SHA-512" hashValue="e0ZXtBcQ8EFVqitFyJdpfl1WbOteipSY7T+FNu2RAMhbbVlDlbJUHYq1NFxq12VQz/PpJ1jQnepsT6+AmGazYg==" saltValue="DMs8UdknZek5Bp28zBn7Og==" spinCount="100000" sheet="1" objects="1" scenarios="1"/>
  <phoneticPr fontId="20"/>
  <printOptions horizontalCentered="1" verticalCentered="1"/>
  <pageMargins left="0.78740157480314965" right="0.78740157480314965" top="0.98425196850393704" bottom="0.98425196850393704" header="0.51181102362204722" footer="0.51181102362204722"/>
  <pageSetup paperSize="8" orientation="landscape" horizontalDpi="300" r:id="rId1"/>
  <headerFooter alignWithMargins="0"/>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heetViews>
  <sheetFormatPr defaultRowHeight="13" x14ac:dyDescent="0.2"/>
  <cols>
    <col min="1" max="1" width="13.90625" customWidth="1"/>
    <col min="2" max="2" width="10.26953125" bestFit="1" customWidth="1"/>
  </cols>
  <sheetData>
    <row r="1" spans="1:2" x14ac:dyDescent="0.2">
      <c r="A1" s="514" t="s">
        <v>260</v>
      </c>
      <c r="B1" s="515" t="s">
        <v>262</v>
      </c>
    </row>
    <row r="2" spans="1:2" x14ac:dyDescent="0.2">
      <c r="A2" s="514" t="s">
        <v>261</v>
      </c>
      <c r="B2" s="580">
        <v>4</v>
      </c>
    </row>
  </sheetData>
  <sheetProtection algorithmName="SHA-512" hashValue="FF2gHqmtBbRmgHR+mgM9bnuEqhN4zPFViu/J7AmVDnRIQgPG9yN7kUxcpk+8Y1yD/vL7weDBTIcDH3Fjz41xUg==" saltValue="4SIYmbIUPOT8pZvnEokKUA==" spinCount="100000" sheet="1" objects="1" scenarios="1"/>
  <phoneticPr fontId="20"/>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62</vt:i4>
      </vt:variant>
    </vt:vector>
  </HeadingPairs>
  <TitlesOfParts>
    <vt:vector size="70" baseType="lpstr">
      <vt:lpstr>その１</vt:lpstr>
      <vt:lpstr>その２</vt:lpstr>
      <vt:lpstr>その３</vt:lpstr>
      <vt:lpstr>その４</vt:lpstr>
      <vt:lpstr>その５</vt:lpstr>
      <vt:lpstr>その６</vt:lpstr>
      <vt:lpstr>common</vt:lpstr>
      <vt:lpstr>ver</vt:lpstr>
      <vt:lpstr>A重油</vt:lpstr>
      <vt:lpstr>B・C重油</vt:lpstr>
      <vt:lpstr>case1</vt:lpstr>
      <vt:lpstr>case2</vt:lpstr>
      <vt:lpstr>common!Print_Area</vt:lpstr>
      <vt:lpstr>その１!Print_Area</vt:lpstr>
      <vt:lpstr>その２!Print_Area</vt:lpstr>
      <vt:lpstr>その３!Print_Area</vt:lpstr>
      <vt:lpstr>その４!Print_Area</vt:lpstr>
      <vt:lpstr>その５!Print_Area</vt:lpstr>
      <vt:lpstr>その６!Print_Area</vt:lpstr>
      <vt:lpstr>common!Print_Titles</vt:lpstr>
      <vt:lpstr>その４!Print_Titles</vt:lpstr>
      <vt:lpstr>その５!Print_Titles</vt:lpstr>
      <vt:lpstr>ガソリン</vt:lpstr>
      <vt:lpstr>コークス炉ガス</vt:lpstr>
      <vt:lpstr>コールタール</vt:lpstr>
      <vt:lpstr>その他の燃料1</vt:lpstr>
      <vt:lpstr>その他の燃料2</vt:lpstr>
      <vt:lpstr>その他可燃性天然ガス</vt:lpstr>
      <vt:lpstr>ナフサ</vt:lpstr>
      <vt:lpstr>一般送配電事業者の電線路を介した買電_昼間</vt:lpstr>
      <vt:lpstr>一般送配電事業者の電線路を介した買電_夜間</vt:lpstr>
      <vt:lpstr>一般炭</vt:lpstr>
      <vt:lpstr>液化石油ガス_LPG</vt:lpstr>
      <vt:lpstr>液化天然ガス_LNG</vt:lpstr>
      <vt:lpstr>温水</vt:lpstr>
      <vt:lpstr>軽油</vt:lpstr>
      <vt:lpstr>原油</vt:lpstr>
      <vt:lpstr>原油のうちコンデンセート</vt:lpstr>
      <vt:lpstr>原料炭</vt:lpstr>
      <vt:lpstr>工事のためのエネルギー使用</vt:lpstr>
      <vt:lpstr>高炉ガス</vt:lpstr>
      <vt:lpstr>再生可能エネルギーの電気</vt:lpstr>
      <vt:lpstr>再生可能エネルギーを自家消費した電気</vt:lpstr>
      <vt:lpstr>産業用以外の蒸気</vt:lpstr>
      <vt:lpstr>産業用蒸気</vt:lpstr>
      <vt:lpstr>事業所外利用の移動体への供給</vt:lpstr>
      <vt:lpstr>自ら生成した電力の供給</vt:lpstr>
      <vt:lpstr>自ら生成した熱の供給</vt:lpstr>
      <vt:lpstr>住宅用途への供給</vt:lpstr>
      <vt:lpstr>石炭コークス</vt:lpstr>
      <vt:lpstr>石油アスファルト</vt:lpstr>
      <vt:lpstr>石油コークス</vt:lpstr>
      <vt:lpstr>石油系炭化水素ガス</vt:lpstr>
      <vt:lpstr>他事業所への熱や電気の供給</vt:lpstr>
      <vt:lpstr>他事業所への熱や電気の供給_</vt:lpstr>
      <vt:lpstr>他事業所への燃料等の直接供給</vt:lpstr>
      <vt:lpstr>昼夜不明またはその他からの買電</vt:lpstr>
      <vt:lpstr>転炉ガス</vt:lpstr>
      <vt:lpstr>電気の使用</vt:lpstr>
      <vt:lpstr>都市ガス13A</vt:lpstr>
      <vt:lpstr>都市ガス6A</vt:lpstr>
      <vt:lpstr>灯油</vt:lpstr>
      <vt:lpstr>熱の使用</vt:lpstr>
      <vt:lpstr>燃料の使用</vt:lpstr>
      <vt:lpstr>その４!排出活動</vt:lpstr>
      <vt:lpstr>排出活動4</vt:lpstr>
      <vt:lpstr>排出活動5</vt:lpstr>
      <vt:lpstr>無</vt:lpstr>
      <vt:lpstr>無煙炭</vt:lpstr>
      <vt:lpstr>冷水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2020-03-31T11:38:28Z</dcterms:created>
  <dcterms:modified xsi:type="dcterms:W3CDTF">2024-03-14T06:49:41Z</dcterms:modified>
</cp:coreProperties>
</file>